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2765" tabRatio="721" activeTab="5"/>
  </bookViews>
  <sheets>
    <sheet name="設計書（鑑） (金抜き)" sheetId="1" r:id="rId1"/>
    <sheet name="E表" sheetId="115" r:id="rId2"/>
    <sheet name="①配水管布設工事75" sheetId="129" r:id="rId3"/>
    <sheet name="②仮設管工事50，20，13" sheetId="130" r:id="rId4"/>
    <sheet name="③給水管工事20" sheetId="132" r:id="rId5"/>
    <sheet name="④交通誘導員" sheetId="96" r:id="rId6"/>
    <sheet name="技術管理費" sheetId="134" r:id="rId7"/>
  </sheets>
  <externalReferences>
    <externalReference r:id="rId8"/>
    <externalReference r:id="rId9"/>
  </externalReferences>
  <definedNames>
    <definedName name="内訳96" hidden="1">{#N/A,#N/A,FALSE,"内訳"}</definedName>
    <definedName name="内訳96" localSheetId="6" hidden="1">{#N/A,#N/A,FALSE,"内訳"}</definedName>
    <definedName name="内訳" hidden="1">{#N/A,#N/A,FALSE,"内訳"}</definedName>
    <definedName name="内訳" localSheetId="6" hidden="1">{#N/A,#N/A,FALSE,"内訳"}</definedName>
    <definedName name="内訳39" hidden="1">{#N/A,#N/A,FALSE,"内訳"}</definedName>
    <definedName name="内訳39" localSheetId="6" hidden="1">{#N/A,#N/A,FALSE,"内訳"}</definedName>
    <definedName name="内訳24" hidden="1">{#N/A,#N/A,FALSE,"内訳"}</definedName>
    <definedName name="内訳24" localSheetId="6" hidden="1">{#N/A,#N/A,FALSE,"内訳"}</definedName>
    <definedName name="wrn.REP1." hidden="1">{"設定1",#N/A,FALSE,"第5号-1";"設定2",#N/A,FALSE,"第5号-1"}</definedName>
    <definedName name="wrn.REP1." localSheetId="6" hidden="1">{"設定1",#N/A,FALSE,"第5号-1";"設定2",#N/A,FALSE,"第5号-1"}</definedName>
    <definedName name="wrn.レポート." hidden="1">{#N/A,#N/A,FALSE,"内訳"}</definedName>
    <definedName name="wrn.レポート." localSheetId="6" hidden="1">{#N/A,#N/A,FALSE,"内訳"}</definedName>
    <definedName name="建築電気設備" hidden="1">{#N/A,#N/A,FALSE,"内訳"}</definedName>
    <definedName name="建築電気設備" localSheetId="6" hidden="1">{#N/A,#N/A,FALSE,"内訳"}</definedName>
    <definedName name="内訳34" hidden="1">{#N/A,#N/A,FALSE,"内訳"}</definedName>
    <definedName name="内訳34" localSheetId="6" hidden="1">{#N/A,#N/A,FALSE,"内訳"}</definedName>
    <definedName name="代価1" hidden="1">{#N/A,#N/A,FALSE,"内訳"}</definedName>
    <definedName name="代価1" localSheetId="6" hidden="1">{#N/A,#N/A,FALSE,"内訳"}</definedName>
    <definedName name="内訳１" hidden="1">{#N/A,#N/A,FALSE,"内訳"}</definedName>
    <definedName name="内訳１" localSheetId="6" hidden="1">{#N/A,#N/A,FALSE,"内訳"}</definedName>
    <definedName name="内訳90" hidden="1">{#N/A,#N/A,FALSE,"内訳"}</definedName>
    <definedName name="内訳90" localSheetId="6" hidden="1">{#N/A,#N/A,FALSE,"内訳"}</definedName>
    <definedName name="内訳21" hidden="1">{#N/A,#N/A,FALSE,"内訳"}</definedName>
    <definedName name="内訳21" localSheetId="6" hidden="1">{#N/A,#N/A,FALSE,"内訳"}</definedName>
    <definedName name="内訳２２" hidden="1">{#N/A,#N/A,FALSE,"内訳"}</definedName>
    <definedName name="内訳２２" localSheetId="6" hidden="1">{#N/A,#N/A,FALSE,"内訳"}</definedName>
    <definedName name="内訳23" hidden="1">{#N/A,#N/A,FALSE,"内訳"}</definedName>
    <definedName name="内訳23" localSheetId="6" hidden="1">{#N/A,#N/A,FALSE,"内訳"}</definedName>
    <definedName name="内訳25" hidden="1">{#N/A,#N/A,FALSE,"内訳"}</definedName>
    <definedName name="内訳25" localSheetId="6" hidden="1">{#N/A,#N/A,FALSE,"内訳"}</definedName>
    <definedName name="内訳26" hidden="1">{#N/A,#N/A,FALSE,"内訳"}</definedName>
    <definedName name="内訳26" localSheetId="6" hidden="1">{#N/A,#N/A,FALSE,"内訳"}</definedName>
    <definedName name="内訳27" hidden="1">{#N/A,#N/A,FALSE,"内訳"}</definedName>
    <definedName name="内訳27" localSheetId="6" hidden="1">{#N/A,#N/A,FALSE,"内訳"}</definedName>
    <definedName name="内訳28" hidden="1">{#N/A,#N/A,FALSE,"内訳"}</definedName>
    <definedName name="内訳28" localSheetId="6" hidden="1">{#N/A,#N/A,FALSE,"内訳"}</definedName>
    <definedName name="内訳29" hidden="1">{#N/A,#N/A,FALSE,"内訳"}</definedName>
    <definedName name="内訳29" localSheetId="6" hidden="1">{#N/A,#N/A,FALSE,"内訳"}</definedName>
    <definedName name="内訳３" hidden="1">{#N/A,#N/A,FALSE,"内訳"}</definedName>
    <definedName name="内訳３" localSheetId="6" hidden="1">{#N/A,#N/A,FALSE,"内訳"}</definedName>
    <definedName name="内訳38" hidden="1">{#N/A,#N/A,FALSE,"内訳"}</definedName>
    <definedName name="内訳38" localSheetId="6" hidden="1">{#N/A,#N/A,FALSE,"内訳"}</definedName>
    <definedName name="内訳30" hidden="1">{#N/A,#N/A,FALSE,"内訳"}</definedName>
    <definedName name="内訳30" localSheetId="6" hidden="1">{#N/A,#N/A,FALSE,"内訳"}</definedName>
    <definedName name="内訳31" hidden="1">{#N/A,#N/A,FALSE,"内訳"}</definedName>
    <definedName name="内訳31" localSheetId="6" hidden="1">{#N/A,#N/A,FALSE,"内訳"}</definedName>
    <definedName name="内訳33" hidden="1">{#N/A,#N/A,FALSE,"内訳"}</definedName>
    <definedName name="内訳33" localSheetId="6" hidden="1">{#N/A,#N/A,FALSE,"内訳"}</definedName>
    <definedName name="内訳99" hidden="1">{#N/A,#N/A,FALSE,"内訳"}</definedName>
    <definedName name="内訳99" localSheetId="6" hidden="1">{#N/A,#N/A,FALSE,"内訳"}</definedName>
    <definedName name="内訳35" hidden="1">{#N/A,#N/A,FALSE,"内訳"}</definedName>
    <definedName name="内訳35" localSheetId="6" hidden="1">{#N/A,#N/A,FALSE,"内訳"}</definedName>
    <definedName name="内訳36" hidden="1">{#N/A,#N/A,FALSE,"内訳"}</definedName>
    <definedName name="内訳36" localSheetId="6" hidden="1">{#N/A,#N/A,FALSE,"内訳"}</definedName>
    <definedName name="内訳37" hidden="1">{#N/A,#N/A,FALSE,"内訳"}</definedName>
    <definedName name="内訳37" localSheetId="6" hidden="1">{#N/A,#N/A,FALSE,"内訳"}</definedName>
    <definedName name="内訳４" hidden="1">{#N/A,#N/A,FALSE,"内訳"}</definedName>
    <definedName name="内訳４" localSheetId="6" hidden="1">{#N/A,#N/A,FALSE,"内訳"}</definedName>
    <definedName name="内訳40" hidden="1">{#N/A,#N/A,FALSE,"内訳"}</definedName>
    <definedName name="内訳40" localSheetId="6" hidden="1">{#N/A,#N/A,FALSE,"内訳"}</definedName>
    <definedName name="内訳55" hidden="1">{#N/A,#N/A,FALSE,"内訳"}</definedName>
    <definedName name="内訳55" localSheetId="6" hidden="1">{#N/A,#N/A,FALSE,"内訳"}</definedName>
    <definedName name="内訳６０" hidden="1">{#N/A,#N/A,FALSE,"内訳"}</definedName>
    <definedName name="内訳６０" localSheetId="6" hidden="1">{#N/A,#N/A,FALSE,"内訳"}</definedName>
    <definedName name="内訳62" hidden="1">{#N/A,#N/A,FALSE,"内訳"}</definedName>
    <definedName name="内訳62" localSheetId="6" hidden="1">{#N/A,#N/A,FALSE,"内訳"}</definedName>
    <definedName name="内訳64" hidden="1">{#N/A,#N/A,FALSE,"内訳"}</definedName>
    <definedName name="内訳64" localSheetId="6" hidden="1">{#N/A,#N/A,FALSE,"内訳"}</definedName>
    <definedName name="内訳65" hidden="1">{#N/A,#N/A,FALSE,"内訳"}</definedName>
    <definedName name="内訳65" localSheetId="6" hidden="1">{#N/A,#N/A,FALSE,"内訳"}</definedName>
    <definedName name="内訳66" hidden="1">{#N/A,#N/A,FALSE,"内訳"}</definedName>
    <definedName name="内訳66" localSheetId="6" hidden="1">{#N/A,#N/A,FALSE,"内訳"}</definedName>
    <definedName name="内訳70" hidden="1">{#N/A,#N/A,FALSE,"内訳"}</definedName>
    <definedName name="内訳70" localSheetId="6" hidden="1">{#N/A,#N/A,FALSE,"内訳"}</definedName>
    <definedName name="内訳77" hidden="1">{#N/A,#N/A,FALSE,"内訳"}</definedName>
    <definedName name="内訳77" localSheetId="6" hidden="1">{#N/A,#N/A,FALSE,"内訳"}</definedName>
    <definedName name="内訳80" hidden="1">{#N/A,#N/A,FALSE,"内訳"}</definedName>
    <definedName name="内訳80" localSheetId="6" hidden="1">{#N/A,#N/A,FALSE,"内訳"}</definedName>
    <definedName name="内訳83" hidden="1">{#N/A,#N/A,FALSE,"内訳"}</definedName>
    <definedName name="内訳83" localSheetId="6" hidden="1">{#N/A,#N/A,FALSE,"内訳"}</definedName>
    <definedName name="内訳84" hidden="1">{#N/A,#N/A,FALSE,"内訳"}</definedName>
    <definedName name="内訳84" localSheetId="6" hidden="1">{#N/A,#N/A,FALSE,"内訳"}</definedName>
    <definedName name="内訳89" hidden="1">{#N/A,#N/A,FALSE,"内訳"}</definedName>
    <definedName name="内訳89" localSheetId="6" hidden="1">{#N/A,#N/A,FALSE,"内訳"}</definedName>
    <definedName name="内訳97" hidden="1">{#N/A,#N/A,FALSE,"内訳"}</definedName>
    <definedName name="内訳97" localSheetId="6" hidden="1">{#N/A,#N/A,FALSE,"内訳"}</definedName>
    <definedName name="内訳98" hidden="1">{#N/A,#N/A,FALSE,"内訳"}</definedName>
    <definedName name="内訳98" localSheetId="6" hidden="1">{#N/A,#N/A,FALSE,"内訳"}</definedName>
    <definedName name="内訳20" hidden="1">{#N/A,#N/A,FALSE,"内訳"}</definedName>
    <definedName name="内訳20" localSheetId="6" hidden="1">{#N/A,#N/A,FALSE,"内訳"}</definedName>
    <definedName name="単独内訳" hidden="1">[2]一覧1!$C$101:$C$200</definedName>
    <definedName name="_xlnm.Print_Area" localSheetId="0">'設計書（鑑） (金抜き)'!$A$1:$R$20</definedName>
    <definedName name="_xlnm.Print_Area" localSheetId="5">'④交通誘導員'!$D$11:$P$54</definedName>
    <definedName name="_xlnm.Print_Area" localSheetId="1">E表!$G$1:$W$89</definedName>
    <definedName name="_xlnm.Print_Area" localSheetId="2">'①配水管布設工事75'!$D$11:$P$230</definedName>
    <definedName name="_xlnm.Print_Area" localSheetId="3">'②仮設管工事50，20，13'!$D$11:$P$227</definedName>
    <definedName name="_xlnm.Print_Area" localSheetId="4">'③給水管工事20'!$D$11:$P$142</definedName>
    <definedName name="_xlnm.Print_Area" localSheetId="6">技術管理費!$D$11:$P$54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<sst xmlns="http://schemas.openxmlformats.org/spreadsheetml/2006/main" xmlns:r="http://schemas.openxmlformats.org/officeDocument/2006/relationships" count="304" uniqueCount="304">
  <si>
    <t>工　　種</t>
    <rPh sb="0" eb="1">
      <t>コウ</t>
    </rPh>
    <rPh sb="3" eb="4">
      <t>シュ</t>
    </rPh>
    <phoneticPr fontId="60"/>
  </si>
  <si>
    <t>形　状 ・ 寸　法</t>
    <rPh sb="0" eb="1">
      <t>カタチ</t>
    </rPh>
    <rPh sb="2" eb="3">
      <t>ジョウ</t>
    </rPh>
    <rPh sb="6" eb="7">
      <t>スン</t>
    </rPh>
    <rPh sb="8" eb="9">
      <t>ホウ</t>
    </rPh>
    <phoneticPr fontId="60"/>
  </si>
  <si>
    <t>第1号内訳明細書</t>
    <rPh sb="0" eb="1">
      <t>ダイ</t>
    </rPh>
    <rPh sb="2" eb="3">
      <t>ゴウ</t>
    </rPh>
    <rPh sb="3" eb="8">
      <t>ウチワケメイサイショ</t>
    </rPh>
    <phoneticPr fontId="60"/>
  </si>
  <si>
    <t>備　　　　　　　考</t>
    <rPh sb="0" eb="1">
      <t>ソナエ</t>
    </rPh>
    <rPh sb="8" eb="9">
      <t>コウ</t>
    </rPh>
    <phoneticPr fontId="60"/>
  </si>
  <si>
    <t>千円単位</t>
    <rPh sb="0" eb="2">
      <t>センエン</t>
    </rPh>
    <rPh sb="2" eb="4">
      <t>タンイ</t>
    </rPh>
    <phoneticPr fontId="60"/>
  </si>
  <si>
    <t>直接工事費</t>
    <rPh sb="0" eb="2">
      <t>チョクセツ</t>
    </rPh>
    <rPh sb="2" eb="5">
      <t>コウジヒ</t>
    </rPh>
    <phoneticPr fontId="60"/>
  </si>
  <si>
    <t>一位</t>
    <rPh sb="0" eb="2">
      <t>イチイ</t>
    </rPh>
    <phoneticPr fontId="60"/>
  </si>
  <si>
    <t>舗装版破砕工(As)</t>
    <rPh sb="0" eb="5">
      <t>ホソウバンハサイ</t>
    </rPh>
    <rPh sb="5" eb="6">
      <t>コウ</t>
    </rPh>
    <phoneticPr fontId="71"/>
  </si>
  <si>
    <t>単位</t>
    <rPh sb="0" eb="2">
      <t>タンイ</t>
    </rPh>
    <phoneticPr fontId="60"/>
  </si>
  <si>
    <t>数　量</t>
    <rPh sb="0" eb="1">
      <t>カズ</t>
    </rPh>
    <rPh sb="2" eb="3">
      <t>リョウ</t>
    </rPh>
    <phoneticPr fontId="60"/>
  </si>
  <si>
    <t>共通仮設費</t>
    <rPh sb="0" eb="2">
      <t>キョウツウ</t>
    </rPh>
    <rPh sb="2" eb="4">
      <t>カセツ</t>
    </rPh>
    <rPh sb="4" eb="5">
      <t>ヒ</t>
    </rPh>
    <phoneticPr fontId="60"/>
  </si>
  <si>
    <t>は文字及び数字を記入</t>
    <rPh sb="1" eb="3">
      <t>モジ</t>
    </rPh>
    <rPh sb="3" eb="4">
      <t>オヨ</t>
    </rPh>
    <rPh sb="5" eb="7">
      <t>スウジ</t>
    </rPh>
    <rPh sb="8" eb="10">
      <t>キニュウ</t>
    </rPh>
    <phoneticPr fontId="60"/>
  </si>
  <si>
    <t>配水管布設工事φ75</t>
    <rPh sb="0" eb="3">
      <t>ハイスイカン</t>
    </rPh>
    <rPh sb="3" eb="7">
      <t>フセツコウジ</t>
    </rPh>
    <phoneticPr fontId="60"/>
  </si>
  <si>
    <t>組</t>
    <rPh sb="0" eb="1">
      <t>クミ</t>
    </rPh>
    <phoneticPr fontId="60"/>
  </si>
  <si>
    <t>設計時･精算時を明記する･･･2</t>
    <rPh sb="0" eb="2">
      <t>セッケイ</t>
    </rPh>
    <rPh sb="2" eb="3">
      <t>ドキ</t>
    </rPh>
    <rPh sb="4" eb="7">
      <t>セイサンジ</t>
    </rPh>
    <rPh sb="8" eb="10">
      <t>メイキ</t>
    </rPh>
    <phoneticPr fontId="60"/>
  </si>
  <si>
    <t>消費税相当額</t>
    <rPh sb="0" eb="3">
      <t>ショウヒゼイ</t>
    </rPh>
    <rPh sb="3" eb="5">
      <t>ソウトウ</t>
    </rPh>
    <rPh sb="5" eb="6">
      <t>ガク</t>
    </rPh>
    <phoneticPr fontId="60"/>
  </si>
  <si>
    <t>舗装版切断工(As)</t>
    <rPh sb="0" eb="2">
      <t>ホソウ</t>
    </rPh>
    <rPh sb="2" eb="3">
      <t>バン</t>
    </rPh>
    <rPh sb="3" eb="5">
      <t>セツダン</t>
    </rPh>
    <rPh sb="5" eb="6">
      <t>コウ</t>
    </rPh>
    <phoneticPr fontId="71"/>
  </si>
  <si>
    <t>単　価</t>
    <rPh sb="0" eb="1">
      <t>タン</t>
    </rPh>
    <rPh sb="2" eb="3">
      <t>アタイ</t>
    </rPh>
    <phoneticPr fontId="60"/>
  </si>
  <si>
    <t>配水管φ150以下</t>
    <rPh sb="0" eb="3">
      <t>ハイスイカン</t>
    </rPh>
    <rPh sb="7" eb="9">
      <t>イカ</t>
    </rPh>
    <phoneticPr fontId="60"/>
  </si>
  <si>
    <t>行う･･･1</t>
    <rPh sb="0" eb="1">
      <t>オコナ</t>
    </rPh>
    <phoneticPr fontId="60"/>
  </si>
  <si>
    <t>人</t>
    <rPh sb="0" eb="1">
      <t>ニン</t>
    </rPh>
    <phoneticPr fontId="60"/>
  </si>
  <si>
    <t>安全費区分は?</t>
    <rPh sb="0" eb="2">
      <t>アンゼン</t>
    </rPh>
    <rPh sb="2" eb="3">
      <t>ヒ</t>
    </rPh>
    <rPh sb="3" eb="5">
      <t>クブン</t>
    </rPh>
    <phoneticPr fontId="60"/>
  </si>
  <si>
    <t>φ75×φ20</t>
  </si>
  <si>
    <t>金　額</t>
    <rPh sb="0" eb="1">
      <t>キン</t>
    </rPh>
    <rPh sb="2" eb="3">
      <t>ガク</t>
    </rPh>
    <phoneticPr fontId="60"/>
  </si>
  <si>
    <t>式</t>
    <rPh sb="0" eb="1">
      <t>シキ</t>
    </rPh>
    <phoneticPr fontId="60"/>
  </si>
  <si>
    <t>※印刷･･･70％</t>
    <rPh sb="1" eb="3">
      <t>インサツ</t>
    </rPh>
    <phoneticPr fontId="60"/>
  </si>
  <si>
    <t>工事計画概要</t>
    <rPh sb="0" eb="2">
      <t>コウジ</t>
    </rPh>
    <rPh sb="2" eb="4">
      <t>ケイカク</t>
    </rPh>
    <rPh sb="4" eb="6">
      <t>ガイヨウ</t>
    </rPh>
    <phoneticPr fontId="60"/>
  </si>
  <si>
    <t>配水用PE EF片受ベンド</t>
    <rPh sb="8" eb="9">
      <t>カタ</t>
    </rPh>
    <rPh sb="9" eb="10">
      <t>ウケ</t>
    </rPh>
    <phoneticPr fontId="60"/>
  </si>
  <si>
    <t>※水平・垂直･･･合わせる</t>
    <rPh sb="1" eb="3">
      <t>スイヘイ</t>
    </rPh>
    <rPh sb="4" eb="6">
      <t>スイチョク</t>
    </rPh>
    <rPh sb="9" eb="10">
      <t>ア</t>
    </rPh>
    <phoneticPr fontId="60"/>
  </si>
  <si>
    <t>土砂 BH 0.2</t>
    <rPh sb="0" eb="2">
      <t>ドシャ</t>
    </rPh>
    <phoneticPr fontId="60"/>
  </si>
  <si>
    <t>↓入力</t>
    <rPh sb="1" eb="3">
      <t>ニュウリョク</t>
    </rPh>
    <phoneticPr fontId="60"/>
  </si>
  <si>
    <t>頁</t>
    <rPh sb="0" eb="1">
      <t>ページ</t>
    </rPh>
    <phoneticPr fontId="60"/>
  </si>
  <si>
    <t>DP=0.90m用</t>
    <rPh sb="8" eb="9">
      <t>ヨウ</t>
    </rPh>
    <phoneticPr fontId="60"/>
  </si>
  <si>
    <t>丸め単位</t>
    <rPh sb="0" eb="1">
      <t>マル</t>
    </rPh>
    <rPh sb="2" eb="4">
      <t>タンイ</t>
    </rPh>
    <phoneticPr fontId="60"/>
  </si>
  <si>
    <t>↓入力　行わない･･･2</t>
    <rPh sb="1" eb="3">
      <t>ニュウリョク</t>
    </rPh>
    <rPh sb="4" eb="5">
      <t>オコナ</t>
    </rPh>
    <phoneticPr fontId="60"/>
  </si>
  <si>
    <t>水道配水用ポリエチレン管　HPPEφ75 L=93.1m</t>
  </si>
  <si>
    <t>工事価格</t>
    <rPh sb="0" eb="2">
      <t>コウジ</t>
    </rPh>
    <rPh sb="2" eb="4">
      <t>カカク</t>
    </rPh>
    <phoneticPr fontId="60"/>
  </si>
  <si>
    <t>金額入り or 金額抜き</t>
    <rPh sb="0" eb="2">
      <t>キンガク</t>
    </rPh>
    <rPh sb="2" eb="3">
      <t>イ</t>
    </rPh>
    <rPh sb="8" eb="10">
      <t>キンガク</t>
    </rPh>
    <rPh sb="10" eb="11">
      <t>ヌ</t>
    </rPh>
    <phoneticPr fontId="60"/>
  </si>
  <si>
    <t>富士川町</t>
  </si>
  <si>
    <t>　第1号 配水管工事</t>
    <rPh sb="1" eb="2">
      <t>ダイ</t>
    </rPh>
    <rPh sb="3" eb="4">
      <t>ゴウ</t>
    </rPh>
    <rPh sb="5" eb="8">
      <t>ハイスイカン</t>
    </rPh>
    <rPh sb="8" eb="10">
      <t>コウジ</t>
    </rPh>
    <phoneticPr fontId="51"/>
  </si>
  <si>
    <t>個</t>
  </si>
  <si>
    <t>内訳番号</t>
    <rPh sb="0" eb="2">
      <t>ウチワケ</t>
    </rPh>
    <rPh sb="2" eb="4">
      <t>バンゴウ</t>
    </rPh>
    <phoneticPr fontId="60"/>
  </si>
  <si>
    <t>配水用PE EF両受Sベンド</t>
    <rPh sb="8" eb="9">
      <t>リョウ</t>
    </rPh>
    <rPh sb="9" eb="10">
      <t>ウケ</t>
    </rPh>
    <phoneticPr fontId="60"/>
  </si>
  <si>
    <t>一億円単位</t>
    <rPh sb="0" eb="1">
      <t>イチ</t>
    </rPh>
    <rPh sb="1" eb="3">
      <t>オクエン</t>
    </rPh>
    <rPh sb="3" eb="5">
      <t>タンイ</t>
    </rPh>
    <phoneticPr fontId="60"/>
  </si>
  <si>
    <t>代価</t>
    <rPh sb="0" eb="2">
      <t>ダイカ</t>
    </rPh>
    <phoneticPr fontId="60"/>
  </si>
  <si>
    <t>↓入力 見ない・・・２</t>
    <rPh sb="1" eb="3">
      <t>ニュウリョク</t>
    </rPh>
    <rPh sb="4" eb="5">
      <t>ミ</t>
    </rPh>
    <phoneticPr fontId="60"/>
  </si>
  <si>
    <t>初期頁</t>
    <rPh sb="0" eb="2">
      <t>ショキ</t>
    </rPh>
    <rPh sb="2" eb="3">
      <t>ページ</t>
    </rPh>
    <phoneticPr fontId="60"/>
  </si>
  <si>
    <t>一般管理費</t>
    <rPh sb="0" eb="2">
      <t>イッパン</t>
    </rPh>
    <rPh sb="2" eb="5">
      <t>カンリヒ</t>
    </rPh>
    <phoneticPr fontId="60"/>
  </si>
  <si>
    <t>※余白･･･上 1.5 下 0.5 右 1.0 左 1.0</t>
    <rPh sb="1" eb="3">
      <t>ヨハク</t>
    </rPh>
    <rPh sb="6" eb="7">
      <t>ウエ</t>
    </rPh>
    <rPh sb="12" eb="13">
      <t>シタ</t>
    </rPh>
    <rPh sb="18" eb="19">
      <t>ミギ</t>
    </rPh>
    <rPh sb="24" eb="25">
      <t>ヒダリ</t>
    </rPh>
    <phoneticPr fontId="60"/>
  </si>
  <si>
    <t>塩化ビニル管継手工</t>
  </si>
  <si>
    <t>サドル分水栓建込工</t>
    <rPh sb="6" eb="8">
      <t>タテコミ</t>
    </rPh>
    <phoneticPr fontId="60"/>
  </si>
  <si>
    <t>円単位</t>
    <rPh sb="0" eb="1">
      <t>エン</t>
    </rPh>
    <rPh sb="1" eb="3">
      <t>タンイ</t>
    </rPh>
    <phoneticPr fontId="60"/>
  </si>
  <si>
    <t>一千万円単位</t>
    <rPh sb="0" eb="1">
      <t>イッ</t>
    </rPh>
    <rPh sb="1" eb="4">
      <t>センマンエン</t>
    </rPh>
    <rPh sb="4" eb="6">
      <t>タンイ</t>
    </rPh>
    <phoneticPr fontId="60"/>
  </si>
  <si>
    <t>管材費　計</t>
  </si>
  <si>
    <t>形　状 ・ 寸　法</t>
  </si>
  <si>
    <t>十円単位</t>
    <rPh sb="0" eb="2">
      <t>ジュウエン</t>
    </rPh>
    <rPh sb="2" eb="4">
      <t>タンイ</t>
    </rPh>
    <phoneticPr fontId="60"/>
  </si>
  <si>
    <t>百円単位</t>
    <rPh sb="0" eb="2">
      <t>ヒャクエン</t>
    </rPh>
    <rPh sb="2" eb="4">
      <t>タンイ</t>
    </rPh>
    <phoneticPr fontId="60"/>
  </si>
  <si>
    <t>ﾎﾟﾘｴﾁﾚﾝ管切断工</t>
    <rPh sb="7" eb="9">
      <t>セツダン</t>
    </rPh>
    <phoneticPr fontId="72"/>
  </si>
  <si>
    <t>別紙参照</t>
    <rPh sb="0" eb="2">
      <t>ベッシ</t>
    </rPh>
    <rPh sb="2" eb="4">
      <t>サンショウ</t>
    </rPh>
    <phoneticPr fontId="60"/>
  </si>
  <si>
    <t>現場管理費</t>
    <rPh sb="0" eb="2">
      <t>ゲンバ</t>
    </rPh>
    <rPh sb="2" eb="5">
      <t>カンリヒ</t>
    </rPh>
    <phoneticPr fontId="60"/>
  </si>
  <si>
    <t>万円単位</t>
    <rPh sb="0" eb="2">
      <t>マンエン</t>
    </rPh>
    <rPh sb="2" eb="4">
      <t>タンイ</t>
    </rPh>
    <phoneticPr fontId="60"/>
  </si>
  <si>
    <t>↓入力　明記しない･･･3</t>
    <rPh sb="1" eb="3">
      <t>ニュウリョク</t>
    </rPh>
    <rPh sb="4" eb="6">
      <t>メイキ</t>
    </rPh>
    <phoneticPr fontId="60"/>
  </si>
  <si>
    <t>十万円単位</t>
    <rPh sb="0" eb="1">
      <t>ジュウ</t>
    </rPh>
    <rPh sb="1" eb="3">
      <t>マンエン</t>
    </rPh>
    <rPh sb="3" eb="5">
      <t>タンイ</t>
    </rPh>
    <phoneticPr fontId="60"/>
  </si>
  <si>
    <t>仕切弁筐</t>
    <rPh sb="0" eb="2">
      <t>シキ</t>
    </rPh>
    <rPh sb="2" eb="4">
      <t>ベンキョウ</t>
    </rPh>
    <phoneticPr fontId="60"/>
  </si>
  <si>
    <t>変更前・変更後or設計時･精算時を</t>
    <rPh sb="0" eb="3">
      <t>ヘンコウマエ</t>
    </rPh>
    <rPh sb="4" eb="7">
      <t>ヘンコウゴ</t>
    </rPh>
    <rPh sb="9" eb="12">
      <t>セッケイジ</t>
    </rPh>
    <rPh sb="13" eb="15">
      <t>セイサン</t>
    </rPh>
    <rPh sb="15" eb="16">
      <t>ジ</t>
    </rPh>
    <phoneticPr fontId="60"/>
  </si>
  <si>
    <t>百万円単位</t>
    <rPh sb="0" eb="1">
      <t>ヒャク</t>
    </rPh>
    <rPh sb="1" eb="3">
      <t>マンエン</t>
    </rPh>
    <rPh sb="3" eb="5">
      <t>タンイ</t>
    </rPh>
    <phoneticPr fontId="60"/>
  </si>
  <si>
    <t>十億円単位</t>
    <rPh sb="0" eb="1">
      <t>ジュウ</t>
    </rPh>
    <rPh sb="1" eb="3">
      <t>オクエン</t>
    </rPh>
    <rPh sb="3" eb="5">
      <t>タンイ</t>
    </rPh>
    <phoneticPr fontId="60"/>
  </si>
  <si>
    <t>工事原価</t>
    <rPh sb="0" eb="2">
      <t>コウジ</t>
    </rPh>
    <rPh sb="2" eb="4">
      <t>ゲンカ</t>
    </rPh>
    <phoneticPr fontId="60"/>
  </si>
  <si>
    <t>PP用 分止水栓用ソケット</t>
    <rPh sb="4" eb="5">
      <t>ブン</t>
    </rPh>
    <rPh sb="5" eb="6">
      <t>ト</t>
    </rPh>
    <rPh sb="6" eb="8">
      <t>ミズセン</t>
    </rPh>
    <rPh sb="8" eb="9">
      <t>ヨウ</t>
    </rPh>
    <phoneticPr fontId="60"/>
  </si>
  <si>
    <t>準備費(ｱﾛｹ)</t>
    <rPh sb="0" eb="3">
      <t>ジュンビヒ</t>
    </rPh>
    <phoneticPr fontId="60"/>
  </si>
  <si>
    <t>工　種</t>
    <rPh sb="0" eb="1">
      <t>コウ</t>
    </rPh>
    <rPh sb="2" eb="3">
      <t>シュ</t>
    </rPh>
    <phoneticPr fontId="60"/>
  </si>
  <si>
    <t>変更前･変更後を明記する･･･1</t>
    <rPh sb="0" eb="2">
      <t>ヘンコウ</t>
    </rPh>
    <rPh sb="2" eb="3">
      <t>マエ</t>
    </rPh>
    <rPh sb="4" eb="7">
      <t>ヘンコウゴ</t>
    </rPh>
    <rPh sb="8" eb="10">
      <t>メイキ</t>
    </rPh>
    <phoneticPr fontId="60"/>
  </si>
  <si>
    <t>安全費(Ａ)･･･1</t>
    <rPh sb="0" eb="2">
      <t>アンゼン</t>
    </rPh>
    <rPh sb="2" eb="3">
      <t>ヒ</t>
    </rPh>
    <phoneticPr fontId="60"/>
  </si>
  <si>
    <t>土砂 BH 　</t>
    <rPh sb="0" eb="2">
      <t>ドシャ</t>
    </rPh>
    <phoneticPr fontId="60"/>
  </si>
  <si>
    <t>　↓入力 安全費(Ｂ)･･･2</t>
    <rPh sb="2" eb="4">
      <t>ニュウリョク</t>
    </rPh>
    <rPh sb="5" eb="7">
      <t>アンゼン</t>
    </rPh>
    <rPh sb="7" eb="8">
      <t>ヒ</t>
    </rPh>
    <phoneticPr fontId="60"/>
  </si>
  <si>
    <t>共通仮設費</t>
    <rPh sb="0" eb="2">
      <t>キョウツウ</t>
    </rPh>
    <rPh sb="2" eb="5">
      <t>カセツヒ</t>
    </rPh>
    <phoneticPr fontId="60"/>
  </si>
  <si>
    <t>|</t>
  </si>
  <si>
    <t>番号</t>
    <rPh sb="0" eb="2">
      <t>バンゴウ</t>
    </rPh>
    <phoneticPr fontId="60"/>
  </si>
  <si>
    <t>富士川町上下水道課</t>
    <rPh sb="0" eb="4">
      <t>フジカワチョウ</t>
    </rPh>
    <rPh sb="4" eb="9">
      <t>ジョウゲスイドウカ</t>
    </rPh>
    <phoneticPr fontId="60"/>
  </si>
  <si>
    <t>↓　内訳名称入力</t>
    <rPh sb="2" eb="4">
      <t>ウチワケ</t>
    </rPh>
    <rPh sb="4" eb="6">
      <t>メイショウ</t>
    </rPh>
    <rPh sb="6" eb="8">
      <t>ニュウリョク</t>
    </rPh>
    <phoneticPr fontId="60"/>
  </si>
  <si>
    <t>硬質塩化ビニル管布設工</t>
    <rPh sb="0" eb="4">
      <t>コウシツエンカ</t>
    </rPh>
    <rPh sb="7" eb="8">
      <t>カン</t>
    </rPh>
    <rPh sb="8" eb="11">
      <t>フセツコウ</t>
    </rPh>
    <phoneticPr fontId="60"/>
  </si>
  <si>
    <t>本工事費</t>
    <rPh sb="0" eb="3">
      <t>ホンコウジ</t>
    </rPh>
    <rPh sb="3" eb="4">
      <t>ヒ</t>
    </rPh>
    <phoneticPr fontId="60"/>
  </si>
  <si>
    <t>給水管工事φ20</t>
    <rPh sb="0" eb="3">
      <t>キュウスイカン</t>
    </rPh>
    <rPh sb="3" eb="5">
      <t>コウジ</t>
    </rPh>
    <phoneticPr fontId="60"/>
  </si>
  <si>
    <t>PVジョイント片落菅</t>
    <rPh sb="7" eb="10">
      <t>カタオ</t>
    </rPh>
    <phoneticPr fontId="60"/>
  </si>
  <si>
    <t>入力→</t>
    <rPh sb="0" eb="2">
      <t>ニュウリョク</t>
    </rPh>
    <phoneticPr fontId="60"/>
  </si>
  <si>
    <t>ﾎﾟﾘｴﾁﾚﾝ管継手取外し工</t>
  </si>
  <si>
    <t>名　　　　　　　称</t>
    <rPh sb="0" eb="1">
      <t>ナ</t>
    </rPh>
    <rPh sb="8" eb="9">
      <t>ショウ</t>
    </rPh>
    <phoneticPr fontId="60"/>
  </si>
  <si>
    <t>初期頁　→</t>
    <rPh sb="0" eb="2">
      <t>ショキ</t>
    </rPh>
    <rPh sb="2" eb="3">
      <t>ページ</t>
    </rPh>
    <phoneticPr fontId="60"/>
  </si>
  <si>
    <t>２倍折り込み</t>
  </si>
  <si>
    <t>変更前</t>
    <rPh sb="0" eb="3">
      <t>ヘンコウマエ</t>
    </rPh>
    <phoneticPr fontId="60"/>
  </si>
  <si>
    <t>純工事費</t>
    <rPh sb="0" eb="1">
      <t>ジュン</t>
    </rPh>
    <rPh sb="1" eb="4">
      <t>コウジヒ</t>
    </rPh>
    <phoneticPr fontId="60"/>
  </si>
  <si>
    <t>金額入り・・・１</t>
    <rPh sb="0" eb="2">
      <t>キンガク</t>
    </rPh>
    <rPh sb="2" eb="3">
      <t>イ</t>
    </rPh>
    <phoneticPr fontId="60"/>
  </si>
  <si>
    <t>VP用　めねじ</t>
    <rPh sb="1" eb="2">
      <t>ヨウ</t>
    </rPh>
    <phoneticPr fontId="60"/>
  </si>
  <si>
    <t>↓入力 金額抜き・・・２</t>
    <rPh sb="1" eb="3">
      <t>ニュウリョク</t>
    </rPh>
    <rPh sb="4" eb="6">
      <t>キンガク</t>
    </rPh>
    <rPh sb="6" eb="7">
      <t>ヌ</t>
    </rPh>
    <phoneticPr fontId="60"/>
  </si>
  <si>
    <t>技術管理費</t>
    <rPh sb="0" eb="2">
      <t>ギジュツ</t>
    </rPh>
    <rPh sb="2" eb="4">
      <t>カンリ</t>
    </rPh>
    <rPh sb="4" eb="5">
      <t>ヒ</t>
    </rPh>
    <phoneticPr fontId="60"/>
  </si>
  <si>
    <t>建設廃材処分費</t>
  </si>
  <si>
    <t>変更後</t>
    <rPh sb="0" eb="3">
      <t>ヘンコウゴ</t>
    </rPh>
    <phoneticPr fontId="60"/>
  </si>
  <si>
    <t>軽量鋼矢板 H=2.0m</t>
  </si>
  <si>
    <t>環境対策費は？</t>
    <rPh sb="0" eb="2">
      <t>カンキョウ</t>
    </rPh>
    <rPh sb="2" eb="5">
      <t>タイサクヒ</t>
    </rPh>
    <phoneticPr fontId="60"/>
  </si>
  <si>
    <t>見る・・・１</t>
    <rPh sb="0" eb="1">
      <t>ミ</t>
    </rPh>
    <phoneticPr fontId="60"/>
  </si>
  <si>
    <t>ｍ</t>
  </si>
  <si>
    <t>RC-40</t>
  </si>
  <si>
    <t>硬質塩化ビニル管継手工</t>
    <rPh sb="0" eb="4">
      <t>コウシツエンカ</t>
    </rPh>
    <rPh sb="7" eb="8">
      <t>カン</t>
    </rPh>
    <rPh sb="8" eb="11">
      <t>ツギテコウ</t>
    </rPh>
    <phoneticPr fontId="60"/>
  </si>
  <si>
    <t>伸縮可とう離脱防止継手</t>
  </si>
  <si>
    <t>変　　　　更　　　　前</t>
  </si>
  <si>
    <t>変　　　　更　　　　後</t>
  </si>
  <si>
    <t>ﾎﾟﾘｴﾁﾚﾝ管切断工</t>
  </si>
  <si>
    <t>HPPE用(設置・接続含む)</t>
  </si>
  <si>
    <t>※</t>
  </si>
  <si>
    <t>φ20×45°</t>
  </si>
  <si>
    <t>φ75×300H</t>
  </si>
  <si>
    <t>（仮設管撤去時）</t>
    <rPh sb="1" eb="4">
      <t>カセツカン</t>
    </rPh>
    <rPh sb="4" eb="7">
      <t>テッキョジ</t>
    </rPh>
    <phoneticPr fontId="60"/>
  </si>
  <si>
    <t>VP用</t>
    <rPh sb="1" eb="2">
      <t>ヨウ</t>
    </rPh>
    <phoneticPr fontId="60"/>
  </si>
  <si>
    <t>　　t車 L=　　　km</t>
  </si>
  <si>
    <t>個</t>
    <rPh sb="0" eb="1">
      <t>コ</t>
    </rPh>
    <phoneticPr fontId="60"/>
  </si>
  <si>
    <t>資材</t>
    <rPh sb="0" eb="2">
      <t>シザイ</t>
    </rPh>
    <phoneticPr fontId="60"/>
  </si>
  <si>
    <t/>
  </si>
  <si>
    <t>φ20×4000L</t>
  </si>
  <si>
    <t>φ13</t>
  </si>
  <si>
    <t>農道北田桑原線下水道工事に伴う配水管布設替工事(2工区)</t>
  </si>
  <si>
    <t>管栓帽</t>
    <rPh sb="0" eb="3">
      <t>カンセンボウ</t>
    </rPh>
    <phoneticPr fontId="60"/>
  </si>
  <si>
    <t>リーダー</t>
  </si>
  <si>
    <t>残土処分費</t>
    <rPh sb="0" eb="5">
      <t>ザンドショブンヒ</t>
    </rPh>
    <phoneticPr fontId="60"/>
  </si>
  <si>
    <t>φ20×φ13</t>
  </si>
  <si>
    <t>管材費　計</t>
    <rPh sb="0" eb="3">
      <t>カンザイヒ</t>
    </rPh>
    <rPh sb="4" eb="5">
      <t>ケイ</t>
    </rPh>
    <phoneticPr fontId="60"/>
  </si>
  <si>
    <t xml:space="preserve">RC-40 t=10cm </t>
  </si>
  <si>
    <t>サドル分水栓φ75×φ20 12箇所</t>
  </si>
  <si>
    <t>t=10cm</t>
  </si>
  <si>
    <t>熱融着　EF継手</t>
    <rPh sb="6" eb="8">
      <t>ツギテ</t>
    </rPh>
    <phoneticPr fontId="60"/>
  </si>
  <si>
    <t>既設切断含む</t>
    <rPh sb="0" eb="2">
      <t>キセツ</t>
    </rPh>
    <rPh sb="2" eb="4">
      <t>セツダン</t>
    </rPh>
    <rPh sb="4" eb="5">
      <t>フク</t>
    </rPh>
    <phoneticPr fontId="60"/>
  </si>
  <si>
    <t>HIVP用(設置・接続含む)</t>
  </si>
  <si>
    <t>機械力 BH 　</t>
  </si>
  <si>
    <t>積上技術管理費</t>
    <rPh sb="0" eb="1">
      <t>ツ</t>
    </rPh>
    <rPh sb="1" eb="2">
      <t>ア</t>
    </rPh>
    <rPh sb="2" eb="4">
      <t>ギジュツ</t>
    </rPh>
    <rPh sb="4" eb="6">
      <t>カンリ</t>
    </rPh>
    <rPh sb="6" eb="7">
      <t>ヒ</t>
    </rPh>
    <phoneticPr fontId="60"/>
  </si>
  <si>
    <t>(</t>
  </si>
  <si>
    <t>残土処理工</t>
    <rPh sb="0" eb="2">
      <t>ザンド</t>
    </rPh>
    <rPh sb="2" eb="4">
      <t>ショリ</t>
    </rPh>
    <rPh sb="4" eb="5">
      <t>コウ</t>
    </rPh>
    <phoneticPr fontId="60"/>
  </si>
  <si>
    <t>本</t>
    <rPh sb="0" eb="1">
      <t>ホン</t>
    </rPh>
    <phoneticPr fontId="60"/>
  </si>
  <si>
    <t>PP×VP</t>
  </si>
  <si>
    <t>基礎砕石工</t>
    <rPh sb="0" eb="5">
      <t>キソサイセキコウ</t>
    </rPh>
    <phoneticPr fontId="60"/>
  </si>
  <si>
    <t>MK-１W</t>
  </si>
  <si>
    <t>率計算</t>
    <rPh sb="0" eb="1">
      <t>リツ</t>
    </rPh>
    <rPh sb="1" eb="3">
      <t>ケイサン</t>
    </rPh>
    <phoneticPr fontId="60"/>
  </si>
  <si>
    <t>共通仮設費計</t>
    <rPh sb="5" eb="6">
      <t>ケイ</t>
    </rPh>
    <phoneticPr fontId="60"/>
  </si>
  <si>
    <t>機械力</t>
  </si>
  <si>
    <t>W=150mm</t>
  </si>
  <si>
    <t>管材費</t>
    <rPh sb="0" eb="1">
      <t>カン</t>
    </rPh>
    <rPh sb="1" eb="2">
      <t>ザイ</t>
    </rPh>
    <rPh sb="2" eb="3">
      <t>ヒ</t>
    </rPh>
    <phoneticPr fontId="60"/>
  </si>
  <si>
    <t>ﾎﾟﾘｴﾁﾚﾝ管撤去工</t>
  </si>
  <si>
    <t>ﾎﾟﾘｴﾁﾚﾝ管継手工</t>
  </si>
  <si>
    <t>発生土 BH 　</t>
    <rPh sb="0" eb="3">
      <t>ハッセイド</t>
    </rPh>
    <phoneticPr fontId="60"/>
  </si>
  <si>
    <t>φ75×φ75</t>
  </si>
  <si>
    <t>給水管工事</t>
    <rPh sb="0" eb="3">
      <t>キュウスイカン</t>
    </rPh>
    <rPh sb="3" eb="5">
      <t>コウジ</t>
    </rPh>
    <phoneticPr fontId="60"/>
  </si>
  <si>
    <t>※3回転用</t>
  </si>
  <si>
    <t>鋼管ねじ込接合取外し工</t>
  </si>
  <si>
    <t>役所名　→</t>
    <rPh sb="0" eb="2">
      <t>ヤクショ</t>
    </rPh>
    <rPh sb="2" eb="3">
      <t>メイ</t>
    </rPh>
    <phoneticPr fontId="60"/>
  </si>
  <si>
    <t>φ75×5000L</t>
  </si>
  <si>
    <t>交通誘導員Ｂ</t>
    <rPh sb="0" eb="2">
      <t>コウツウ</t>
    </rPh>
    <rPh sb="2" eb="5">
      <t>ユウドウイン</t>
    </rPh>
    <phoneticPr fontId="60"/>
  </si>
  <si>
    <t xml:space="preserve">管明示ﾃｰﾌﾟ工 </t>
  </si>
  <si>
    <t>箇所</t>
  </si>
  <si>
    <t>（ねじ式弁筐）鉄蓋・座台共</t>
    <rPh sb="3" eb="6">
      <t>シキベンキョウ</t>
    </rPh>
    <rPh sb="7" eb="9">
      <t>テツブタ</t>
    </rPh>
    <rPh sb="10" eb="13">
      <t>ザダイトモ</t>
    </rPh>
    <phoneticPr fontId="60"/>
  </si>
  <si>
    <t>土砂</t>
    <rPh sb="0" eb="2">
      <t>ドシャ</t>
    </rPh>
    <phoneticPr fontId="60"/>
  </si>
  <si>
    <t>メカニカル継手工</t>
    <rPh sb="5" eb="8">
      <t>ツギテコウ</t>
    </rPh>
    <phoneticPr fontId="60"/>
  </si>
  <si>
    <t>積上技術管理費</t>
    <rPh sb="0" eb="1">
      <t>セキ</t>
    </rPh>
    <rPh sb="1" eb="2">
      <t>ジョウ</t>
    </rPh>
    <rPh sb="2" eb="4">
      <t>ギジュツ</t>
    </rPh>
    <rPh sb="4" eb="6">
      <t>カンリ</t>
    </rPh>
    <rPh sb="6" eb="7">
      <t>ヒ</t>
    </rPh>
    <phoneticPr fontId="60"/>
  </si>
  <si>
    <t>As塊</t>
    <rPh sb="2" eb="3">
      <t>カイ</t>
    </rPh>
    <phoneticPr fontId="60"/>
  </si>
  <si>
    <t>フレキシブル継手</t>
    <rPh sb="6" eb="8">
      <t>ツギテ</t>
    </rPh>
    <phoneticPr fontId="60"/>
  </si>
  <si>
    <t>　</t>
  </si>
  <si>
    <t>HI-TSエルボ</t>
  </si>
  <si>
    <t>As t=5cm 人力</t>
    <rPh sb="9" eb="11">
      <t>ジンリキ</t>
    </rPh>
    <phoneticPr fontId="71"/>
  </si>
  <si>
    <t>φ75×600H</t>
  </si>
  <si>
    <t>第4号内訳明細書</t>
    <rPh sb="0" eb="1">
      <t>ダイ</t>
    </rPh>
    <rPh sb="2" eb="3">
      <t>ゴウ</t>
    </rPh>
    <rPh sb="3" eb="8">
      <t>ウチワケメイサイショ</t>
    </rPh>
    <phoneticPr fontId="60"/>
  </si>
  <si>
    <t>事業名</t>
    <rPh sb="0" eb="1">
      <t>コト</t>
    </rPh>
    <rPh sb="1" eb="2">
      <t>ギョウ</t>
    </rPh>
    <rPh sb="2" eb="3">
      <t>メイ</t>
    </rPh>
    <phoneticPr fontId="51"/>
  </si>
  <si>
    <t>ﾎﾟﾘｴﾁﾚﾝ管布設工</t>
    <rPh sb="7" eb="8">
      <t>カン</t>
    </rPh>
    <rPh sb="8" eb="10">
      <t>フセツ</t>
    </rPh>
    <rPh sb="10" eb="11">
      <t>コウ</t>
    </rPh>
    <phoneticPr fontId="60"/>
  </si>
  <si>
    <t>円</t>
    <rPh sb="0" eb="1">
      <t>エン</t>
    </rPh>
    <phoneticPr fontId="51"/>
  </si>
  <si>
    <t>日数</t>
    <rPh sb="0" eb="1">
      <t>ニチ</t>
    </rPh>
    <rPh sb="1" eb="2">
      <t>スウ</t>
    </rPh>
    <phoneticPr fontId="60"/>
  </si>
  <si>
    <t>人数</t>
    <rPh sb="0" eb="2">
      <t>ニンズウ</t>
    </rPh>
    <phoneticPr fontId="60"/>
  </si>
  <si>
    <t>交通誘導員人数</t>
    <rPh sb="0" eb="2">
      <t>コウツウ</t>
    </rPh>
    <rPh sb="2" eb="5">
      <t>ユウドウイン</t>
    </rPh>
    <rPh sb="5" eb="7">
      <t>ニンズウ</t>
    </rPh>
    <phoneticPr fontId="60"/>
  </si>
  <si>
    <t>契約保証費</t>
    <rPh sb="0" eb="2">
      <t>ケイヤク</t>
    </rPh>
    <rPh sb="2" eb="5">
      <t>ホショウヒ</t>
    </rPh>
    <phoneticPr fontId="60"/>
  </si>
  <si>
    <t>ボール乙止水栓</t>
    <rPh sb="3" eb="4">
      <t>オツ</t>
    </rPh>
    <rPh sb="4" eb="5">
      <t>ト</t>
    </rPh>
    <rPh sb="5" eb="6">
      <t>スイ</t>
    </rPh>
    <rPh sb="6" eb="7">
      <t>セン</t>
    </rPh>
    <phoneticPr fontId="60"/>
  </si>
  <si>
    <t>PP用 エルボ</t>
    <rPh sb="2" eb="3">
      <t>ヨウ</t>
    </rPh>
    <phoneticPr fontId="60"/>
  </si>
  <si>
    <t>サドル分水栓</t>
    <rPh sb="3" eb="6">
      <t>ブンスイセン</t>
    </rPh>
    <phoneticPr fontId="60"/>
  </si>
  <si>
    <t>既設と接続して給水車が不要</t>
    <rPh sb="0" eb="2">
      <t>キセツ</t>
    </rPh>
    <rPh sb="3" eb="5">
      <t>セツゾク</t>
    </rPh>
    <rPh sb="7" eb="10">
      <t>キュウスイシャ</t>
    </rPh>
    <rPh sb="11" eb="13">
      <t>フヨウ</t>
    </rPh>
    <phoneticPr fontId="60"/>
  </si>
  <si>
    <t>埋戻工</t>
  </si>
  <si>
    <t>↓工事名記入</t>
    <rPh sb="1" eb="3">
      <t>コウジ</t>
    </rPh>
    <rPh sb="3" eb="4">
      <t>メイ</t>
    </rPh>
    <rPh sb="4" eb="6">
      <t>キニュウ</t>
    </rPh>
    <phoneticPr fontId="60"/>
  </si>
  <si>
    <t>工事場所</t>
    <rPh sb="0" eb="2">
      <t>コウジ</t>
    </rPh>
    <rPh sb="2" eb="3">
      <t>バ</t>
    </rPh>
    <rPh sb="3" eb="4">
      <t>トコロ</t>
    </rPh>
    <phoneticPr fontId="51"/>
  </si>
  <si>
    <t>ｱﾛｹｰｼｮﾝは?</t>
  </si>
  <si>
    <t>)</t>
  </si>
  <si>
    <t>共通仮設費</t>
  </si>
  <si>
    <t>HI-TSソケット</t>
  </si>
  <si>
    <t>箇所</t>
    <rPh sb="0" eb="2">
      <t>カショ</t>
    </rPh>
    <phoneticPr fontId="73"/>
  </si>
  <si>
    <t>合計</t>
    <rPh sb="0" eb="2">
      <t>ゴウケイ</t>
    </rPh>
    <phoneticPr fontId="60"/>
  </si>
  <si>
    <t>配水管布設工事</t>
    <rPh sb="0" eb="3">
      <t>ハイスイカン</t>
    </rPh>
    <rPh sb="3" eb="5">
      <t>フセツ</t>
    </rPh>
    <rPh sb="5" eb="7">
      <t>コウジ</t>
    </rPh>
    <phoneticPr fontId="60"/>
  </si>
  <si>
    <t>φ50×90°</t>
  </si>
  <si>
    <t>配水用PE プレーンエンド直管</t>
    <rPh sb="13" eb="15">
      <t>チョッカン</t>
    </rPh>
    <phoneticPr fontId="60"/>
  </si>
  <si>
    <t>m2</t>
  </si>
  <si>
    <t>PE挿し口付ソフトシール仕切弁</t>
  </si>
  <si>
    <t>PE挿し口付ソフトシール仕切弁　φ75 7.5K　2基</t>
  </si>
  <si>
    <t>通水試験工</t>
    <rPh sb="0" eb="4">
      <t>ツウスイシケン</t>
    </rPh>
    <rPh sb="4" eb="5">
      <t>コウ</t>
    </rPh>
    <phoneticPr fontId="60"/>
  </si>
  <si>
    <t>管材費</t>
    <rPh sb="0" eb="1">
      <t>カン</t>
    </rPh>
    <rPh sb="2" eb="3">
      <t>ヒ</t>
    </rPh>
    <phoneticPr fontId="60"/>
  </si>
  <si>
    <t>交通誘導員</t>
    <rPh sb="0" eb="4">
      <t>コウツウユウドウ</t>
    </rPh>
    <rPh sb="4" eb="5">
      <t>イン</t>
    </rPh>
    <phoneticPr fontId="60"/>
  </si>
  <si>
    <t>積上技術管理費内訳明細書</t>
    <rPh sb="7" eb="9">
      <t>ウチワケ</t>
    </rPh>
    <rPh sb="9" eb="12">
      <t>メイサイショ</t>
    </rPh>
    <phoneticPr fontId="60"/>
  </si>
  <si>
    <t>m3</t>
  </si>
  <si>
    <t>PP用　メーター用ソケット</t>
  </si>
  <si>
    <t>m</t>
  </si>
  <si>
    <t>交通誘導員</t>
    <rPh sb="0" eb="5">
      <t>コウツウユウドウイン</t>
    </rPh>
    <phoneticPr fontId="60"/>
  </si>
  <si>
    <t>φ20</t>
  </si>
  <si>
    <t>PVジョイント</t>
  </si>
  <si>
    <t>小計</t>
  </si>
  <si>
    <t>小計</t>
    <rPh sb="0" eb="2">
      <t>ショウケイ</t>
    </rPh>
    <phoneticPr fontId="60"/>
  </si>
  <si>
    <t>基</t>
  </si>
  <si>
    <t>基</t>
    <rPh sb="0" eb="1">
      <t>キ</t>
    </rPh>
    <phoneticPr fontId="60"/>
  </si>
  <si>
    <t>再生クラッシャーラン</t>
    <rPh sb="0" eb="2">
      <t>サイセイ</t>
    </rPh>
    <phoneticPr fontId="60"/>
  </si>
  <si>
    <t>φ50</t>
  </si>
  <si>
    <t>ロクロ継手</t>
    <rPh sb="3" eb="5">
      <t>ツギテ</t>
    </rPh>
    <phoneticPr fontId="60"/>
  </si>
  <si>
    <t>（仮設管設置時）</t>
    <rPh sb="1" eb="4">
      <t>カセツカン</t>
    </rPh>
    <rPh sb="4" eb="7">
      <t>セッチジ</t>
    </rPh>
    <phoneticPr fontId="60"/>
  </si>
  <si>
    <t>HPPE用・融着式</t>
    <rPh sb="4" eb="5">
      <t>ヨウ</t>
    </rPh>
    <rPh sb="6" eb="8">
      <t>ユウチャク</t>
    </rPh>
    <rPh sb="8" eb="9">
      <t>シキ</t>
    </rPh>
    <phoneticPr fontId="60"/>
  </si>
  <si>
    <t>労務</t>
    <rPh sb="0" eb="2">
      <t>ロウム</t>
    </rPh>
    <phoneticPr fontId="60"/>
  </si>
  <si>
    <t>ﾎﾟﾘｴﾁﾚﾝ管据付工</t>
    <rPh sb="7" eb="8">
      <t>（</t>
    </rPh>
    <rPh sb="9" eb="10">
      <t>コウ</t>
    </rPh>
    <phoneticPr fontId="72"/>
  </si>
  <si>
    <t>φ50×φ20</t>
  </si>
  <si>
    <t>　第3号 給水管工事</t>
    <rPh sb="1" eb="2">
      <t>ダイ</t>
    </rPh>
    <rPh sb="3" eb="4">
      <t>ゴウ</t>
    </rPh>
    <rPh sb="5" eb="7">
      <t>キュウスイ</t>
    </rPh>
    <rPh sb="7" eb="8">
      <t>クダ</t>
    </rPh>
    <rPh sb="8" eb="10">
      <t>コウジ</t>
    </rPh>
    <phoneticPr fontId="51"/>
  </si>
  <si>
    <t>管明示ｼｰﾄ工（材工）</t>
  </si>
  <si>
    <t>口</t>
    <rPh sb="0" eb="1">
      <t>クチ</t>
    </rPh>
    <phoneticPr fontId="72"/>
  </si>
  <si>
    <t>発生土 BH　</t>
    <rPh sb="0" eb="3">
      <t>ハッセイド</t>
    </rPh>
    <phoneticPr fontId="60"/>
  </si>
  <si>
    <t>ロケーティングマーカー</t>
  </si>
  <si>
    <t>配水用PE EF片受ベンド</t>
    <rPh sb="8" eb="10">
      <t>カタウケ</t>
    </rPh>
    <phoneticPr fontId="60"/>
  </si>
  <si>
    <t>口</t>
    <rPh sb="0" eb="1">
      <t>クチ</t>
    </rPh>
    <phoneticPr fontId="73"/>
  </si>
  <si>
    <t>口</t>
  </si>
  <si>
    <t>硬質塩化ビニル管切断工</t>
    <rPh sb="0" eb="4">
      <t>コウシツエンカ</t>
    </rPh>
    <rPh sb="7" eb="8">
      <t>カン</t>
    </rPh>
    <rPh sb="8" eb="10">
      <t>セツダン</t>
    </rPh>
    <rPh sb="10" eb="11">
      <t>コウ</t>
    </rPh>
    <phoneticPr fontId="60"/>
  </si>
  <si>
    <t>口</t>
    <rPh sb="0" eb="1">
      <t>クチ</t>
    </rPh>
    <phoneticPr fontId="60"/>
  </si>
  <si>
    <t>硬質塩化ビニル管切断工</t>
    <rPh sb="0" eb="2">
      <t>コウシツ</t>
    </rPh>
    <rPh sb="2" eb="4">
      <t>エンカ</t>
    </rPh>
    <rPh sb="7" eb="8">
      <t>カン</t>
    </rPh>
    <rPh sb="8" eb="11">
      <t>セツダンコウ</t>
    </rPh>
    <phoneticPr fontId="60"/>
  </si>
  <si>
    <t>箇所</t>
    <rPh sb="0" eb="2">
      <t>カショ</t>
    </rPh>
    <phoneticPr fontId="60"/>
  </si>
  <si>
    <t>土工</t>
    <rPh sb="0" eb="2">
      <t>ドコウ</t>
    </rPh>
    <phoneticPr fontId="60"/>
  </si>
  <si>
    <t>水道用ｆ１マーカー</t>
    <rPh sb="0" eb="3">
      <t>スイドウヨウ</t>
    </rPh>
    <phoneticPr fontId="60"/>
  </si>
  <si>
    <t>サドル分水栓設置工</t>
  </si>
  <si>
    <t>路盤工</t>
    <rPh sb="0" eb="2">
      <t>ロバン</t>
    </rPh>
    <rPh sb="2" eb="3">
      <t>コウ</t>
    </rPh>
    <phoneticPr fontId="71"/>
  </si>
  <si>
    <t>φ75</t>
  </si>
  <si>
    <t>ポリエチレン管</t>
    <rPh sb="5" eb="6">
      <t>カン</t>
    </rPh>
    <phoneticPr fontId="60"/>
  </si>
  <si>
    <t>仕切弁設置工</t>
    <rPh sb="0" eb="3">
      <t>シキリベン</t>
    </rPh>
    <rPh sb="3" eb="6">
      <t>セッチコウ</t>
    </rPh>
    <phoneticPr fontId="60"/>
  </si>
  <si>
    <t>機械力</t>
    <rPh sb="0" eb="2">
      <t>キカイリョク</t>
    </rPh>
    <phoneticPr fontId="60"/>
  </si>
  <si>
    <t>φ20×90°</t>
  </si>
  <si>
    <t>第2号内訳明細書</t>
    <rPh sb="0" eb="1">
      <t>ダイ</t>
    </rPh>
    <rPh sb="2" eb="3">
      <t>ゴウ</t>
    </rPh>
    <rPh sb="3" eb="8">
      <t>ウチワケメイサイショ</t>
    </rPh>
    <phoneticPr fontId="60"/>
  </si>
  <si>
    <t>第3号内訳明細書</t>
    <rPh sb="0" eb="1">
      <t>ダイ</t>
    </rPh>
    <rPh sb="2" eb="3">
      <t>ゴウ</t>
    </rPh>
    <rPh sb="3" eb="8">
      <t>ウチワケメイサイショ</t>
    </rPh>
    <phoneticPr fontId="60"/>
  </si>
  <si>
    <t>小々計</t>
    <rPh sb="0" eb="3">
      <t>ショウショウケイ</t>
    </rPh>
    <phoneticPr fontId="60"/>
  </si>
  <si>
    <t>仕切弁筐設置工</t>
    <rPh sb="0" eb="4">
      <t>シキリベンキョウ</t>
    </rPh>
    <rPh sb="4" eb="7">
      <t>セッチコウ</t>
    </rPh>
    <phoneticPr fontId="60"/>
  </si>
  <si>
    <t>φ20×600L</t>
  </si>
  <si>
    <t>F×M</t>
  </si>
  <si>
    <t>熱融着　EF継手</t>
    <rPh sb="0" eb="2">
      <t>ネツユウチャク</t>
    </rPh>
    <rPh sb="6" eb="8">
      <t>ツギテ</t>
    </rPh>
    <phoneticPr fontId="60"/>
  </si>
  <si>
    <t>ねじ式弁筐</t>
    <rPh sb="0" eb="3">
      <t>キュウスイヨウ</t>
    </rPh>
    <phoneticPr fontId="60"/>
  </si>
  <si>
    <t>配水用PE EF受口付片受直管</t>
    <rPh sb="0" eb="3">
      <t>ハイスイヨウ</t>
    </rPh>
    <rPh sb="8" eb="11">
      <t>ウケグチツキ</t>
    </rPh>
    <rPh sb="11" eb="13">
      <t>カタウケ</t>
    </rPh>
    <rPh sb="13" eb="15">
      <t>チョッカン</t>
    </rPh>
    <phoneticPr fontId="60"/>
  </si>
  <si>
    <t>掘削工</t>
    <rPh sb="0" eb="2">
      <t>クッサク</t>
    </rPh>
    <rPh sb="2" eb="3">
      <t>コウ</t>
    </rPh>
    <phoneticPr fontId="60"/>
  </si>
  <si>
    <t>配水用PE EF両受チーズ</t>
    <rPh sb="8" eb="10">
      <t>リョウウケ</t>
    </rPh>
    <phoneticPr fontId="60"/>
  </si>
  <si>
    <t>HIVP用</t>
    <rPh sb="4" eb="5">
      <t>ヨウ</t>
    </rPh>
    <phoneticPr fontId="60"/>
  </si>
  <si>
    <t>配水用PE EF両受ベンド</t>
  </si>
  <si>
    <t>As塊 BH 　</t>
    <rPh sb="2" eb="3">
      <t>カイ</t>
    </rPh>
    <phoneticPr fontId="60"/>
  </si>
  <si>
    <t>埋戻工</t>
    <rPh sb="0" eb="2">
      <t>ウメモド</t>
    </rPh>
    <rPh sb="2" eb="3">
      <t>コウ</t>
    </rPh>
    <phoneticPr fontId="60"/>
  </si>
  <si>
    <t>舗装工</t>
    <rPh sb="0" eb="2">
      <t>ホソウ</t>
    </rPh>
    <rPh sb="2" eb="3">
      <t>コウ</t>
    </rPh>
    <phoneticPr fontId="71"/>
  </si>
  <si>
    <t>t≦15cm</t>
  </si>
  <si>
    <t>t≦10cm</t>
  </si>
  <si>
    <t>課長</t>
    <rPh sb="0" eb="2">
      <t>カチョウ</t>
    </rPh>
    <phoneticPr fontId="51"/>
  </si>
  <si>
    <t>PP異形ソケット</t>
    <rPh sb="2" eb="4">
      <t>イケイ</t>
    </rPh>
    <phoneticPr fontId="60"/>
  </si>
  <si>
    <t>再生密粒度</t>
    <rPh sb="0" eb="2">
      <t>サイセイ</t>
    </rPh>
    <rPh sb="2" eb="4">
      <t>ミツリュウ</t>
    </rPh>
    <rPh sb="4" eb="5">
      <t>ド</t>
    </rPh>
    <phoneticPr fontId="71"/>
  </si>
  <si>
    <t>φ75×φ100</t>
  </si>
  <si>
    <t>硬質塩化ビニル管</t>
    <rPh sb="0" eb="4">
      <t>コウシツエンカ</t>
    </rPh>
    <rPh sb="7" eb="8">
      <t>カン</t>
    </rPh>
    <phoneticPr fontId="60"/>
  </si>
  <si>
    <t>資材費</t>
  </si>
  <si>
    <t>塩化ビニル管切断工</t>
    <rPh sb="6" eb="9">
      <t>セツダンコウ</t>
    </rPh>
    <phoneticPr fontId="60"/>
  </si>
  <si>
    <t>仮設管布設工事</t>
    <rPh sb="0" eb="2">
      <t>カセツ</t>
    </rPh>
    <rPh sb="2" eb="3">
      <t>カン</t>
    </rPh>
    <rPh sb="3" eb="7">
      <t>フセツコウジ</t>
    </rPh>
    <phoneticPr fontId="60"/>
  </si>
  <si>
    <t>交通誘導員 1式</t>
  </si>
  <si>
    <t>配水用PE EFソケット</t>
  </si>
  <si>
    <t>φ75×φ50</t>
  </si>
  <si>
    <t>φ75×45°</t>
  </si>
  <si>
    <t>φ75×22 1/2°</t>
  </si>
  <si>
    <t>配水用PE EF片受Sベンド</t>
  </si>
  <si>
    <t>φ75 W=30mm</t>
  </si>
  <si>
    <t>仮設管工事φ50，φ20，φ13</t>
    <rPh sb="0" eb="2">
      <t>カセツ</t>
    </rPh>
    <rPh sb="2" eb="3">
      <t>カン</t>
    </rPh>
    <rPh sb="3" eb="5">
      <t>コウジ</t>
    </rPh>
    <phoneticPr fontId="60"/>
  </si>
  <si>
    <t>　　t車 L=　　　km</t>
    <rPh sb="3" eb="4">
      <t>シャ</t>
    </rPh>
    <phoneticPr fontId="60"/>
  </si>
  <si>
    <t>※3回転用</t>
    <rPh sb="2" eb="3">
      <t>カイ</t>
    </rPh>
    <rPh sb="3" eb="5">
      <t>テンヨウ</t>
    </rPh>
    <phoneticPr fontId="60"/>
  </si>
  <si>
    <t>一種二層管　PP</t>
    <rPh sb="0" eb="2">
      <t>イッシュ</t>
    </rPh>
    <rPh sb="2" eb="5">
      <t>ニソウカン</t>
    </rPh>
    <phoneticPr fontId="60"/>
  </si>
  <si>
    <t>伸縮可とう離脱防止継手</t>
    <rPh sb="0" eb="2">
      <t>シンシュク</t>
    </rPh>
    <rPh sb="2" eb="3">
      <t>カ</t>
    </rPh>
    <rPh sb="7" eb="9">
      <t>ボウシ</t>
    </rPh>
    <rPh sb="9" eb="11">
      <t>ツギテ</t>
    </rPh>
    <phoneticPr fontId="60"/>
  </si>
  <si>
    <t>PP用 チーズ</t>
    <rPh sb="2" eb="3">
      <t>ヨウ</t>
    </rPh>
    <phoneticPr fontId="60"/>
  </si>
  <si>
    <t>φ20×φ20</t>
  </si>
  <si>
    <t>閉栓プラグ</t>
    <rPh sb="0" eb="2">
      <t>ヘイセン</t>
    </rPh>
    <phoneticPr fontId="60"/>
  </si>
  <si>
    <t>小口径管用</t>
  </si>
  <si>
    <t>鋼管ねじ込接合工</t>
  </si>
  <si>
    <t>建設廃材処分費</t>
    <rPh sb="0" eb="4">
      <t>ケンセツハイザイ</t>
    </rPh>
    <rPh sb="4" eb="7">
      <t>ショブンヒ</t>
    </rPh>
    <phoneticPr fontId="60"/>
  </si>
  <si>
    <t>φ50，φ20，φ13</t>
  </si>
  <si>
    <t>既設切断</t>
    <rPh sb="0" eb="2">
      <t>キセツ</t>
    </rPh>
    <rPh sb="2" eb="4">
      <t>セツダン</t>
    </rPh>
    <phoneticPr fontId="60"/>
  </si>
  <si>
    <t>φ50×φ50</t>
  </si>
  <si>
    <t>ﾎﾟﾘｴﾁﾚﾝ管布設工</t>
  </si>
  <si>
    <t>土留工</t>
  </si>
  <si>
    <t>合計</t>
  </si>
  <si>
    <t>ポリエチレン二層管　PP（3回転用）　φ50　L=81.1m，φ20　L=58.7m</t>
  </si>
  <si>
    <t>設    計    書</t>
    <rPh sb="0" eb="1">
      <t>セツ</t>
    </rPh>
    <rPh sb="5" eb="6">
      <t>ケイ</t>
    </rPh>
    <rPh sb="10" eb="11">
      <t>ショ</t>
    </rPh>
    <phoneticPr fontId="51"/>
  </si>
  <si>
    <t>工事名</t>
    <rPh sb="0" eb="2">
      <t>コウジ</t>
    </rPh>
    <rPh sb="2" eb="3">
      <t>メイ</t>
    </rPh>
    <phoneticPr fontId="51"/>
  </si>
  <si>
    <t>工事概要</t>
    <rPh sb="0" eb="2">
      <t>コウジ</t>
    </rPh>
    <rPh sb="2" eb="4">
      <t>ガイヨウ</t>
    </rPh>
    <phoneticPr fontId="51"/>
  </si>
  <si>
    <t>設計額</t>
    <rPh sb="0" eb="1">
      <t>セツ</t>
    </rPh>
    <rPh sb="1" eb="2">
      <t>ケイ</t>
    </rPh>
    <rPh sb="2" eb="3">
      <t>ガク</t>
    </rPh>
    <phoneticPr fontId="51"/>
  </si>
  <si>
    <t>　第2号 仮設管工事</t>
  </si>
  <si>
    <t>　第4号 交通誘導員</t>
    <rPh sb="1" eb="2">
      <t>ダイ</t>
    </rPh>
    <rPh sb="3" eb="4">
      <t>ゴウ</t>
    </rPh>
    <rPh sb="5" eb="10">
      <t>コウツウユ</t>
    </rPh>
    <phoneticPr fontId="51"/>
  </si>
  <si>
    <t>富士川町 大久保 地内</t>
    <rPh sb="5" eb="8">
      <t>オオクボ</t>
    </rPh>
    <phoneticPr fontId="51"/>
  </si>
  <si>
    <t>変更設計額</t>
    <rPh sb="0" eb="2">
      <t>ヘンコウ</t>
    </rPh>
    <rPh sb="2" eb="4">
      <t>セッケイ</t>
    </rPh>
    <rPh sb="4" eb="5">
      <t>ガク</t>
    </rPh>
    <phoneticPr fontId="51"/>
  </si>
  <si>
    <t>審査</t>
    <rPh sb="0" eb="2">
      <t>シンサ</t>
    </rPh>
    <phoneticPr fontId="51"/>
  </si>
  <si>
    <t>精算額</t>
    <rPh sb="0" eb="2">
      <t>セイサン</t>
    </rPh>
    <rPh sb="2" eb="3">
      <t>ガク</t>
    </rPh>
    <phoneticPr fontId="51"/>
  </si>
  <si>
    <t>設計</t>
    <rPh sb="0" eb="2">
      <t>セッケイ</t>
    </rPh>
    <phoneticPr fontId="51"/>
  </si>
  <si>
    <t>R8年度</t>
    <rPh sb="2" eb="4">
      <t>ネンド</t>
    </rPh>
    <phoneticPr fontId="51"/>
  </si>
  <si>
    <t>機械力 BH　</t>
  </si>
  <si>
    <t>埋戻し用砂 BH　</t>
  </si>
  <si>
    <t>機械力 BH</t>
  </si>
  <si>
    <t>土砂 BH　</t>
    <rPh sb="0" eb="2">
      <t>ドシャ</t>
    </rPh>
    <phoneticPr fontId="60"/>
  </si>
  <si>
    <t>処分費は計上しない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</si>
</sst>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2">
    <numFmt numFmtId="8" formatCode="&quot;¥&quot;#,##0.00;[Red]&quot;¥&quot;\-#,##0.00"/>
    <numFmt numFmtId="41" formatCode="_ * #,##0_ ;_ * \-#,##0_ ;_ * &quot;-&quot;_ ;_ @_ "/>
    <numFmt numFmtId="176" formatCode="&quot;（&quot;@&quot;）&quot;"/>
    <numFmt numFmtId="177" formatCode="&quot;県営単 P.&quot;#"/>
    <numFmt numFmtId="178" formatCode="#,##0;\-#,##0;&quot;-&quot;"/>
    <numFmt numFmtId="179" formatCode="#,##0_);[Red]\(#,##0\)"/>
    <numFmt numFmtId="180" formatCode="0.0_ "/>
    <numFmt numFmtId="181" formatCode="#,##0;&quot;△ &quot;#,##0"/>
    <numFmt numFmtId="182" formatCode="#,##0.00_ "/>
    <numFmt numFmtId="183" formatCode="_(&quot;$&quot;* #,##0_);_(&quot;$&quot;* \(#,##0\);_(&quot;$&quot;* &quot;-&quot;_);_(@_)"/>
    <numFmt numFmtId="184" formatCode="#,##0.0_ "/>
    <numFmt numFmtId="185" formatCode="hh:mm\ \T\K"/>
    <numFmt numFmtId="186" formatCode="&quot;¥&quot;#,##0.00;[Red]&quot;¥&quot;\!\-&quot;¥&quot;#,##0.00"/>
    <numFmt numFmtId="187" formatCode="&quot;¥&quot;#,##0;[Red]&quot;¥&quot;\!\-&quot;¥&quot;#,##0"/>
    <numFmt numFmtId="188" formatCode="&quot;第&quot;00&quot;号内訳書&quot;"/>
    <numFmt numFmtId="189" formatCode="&quot;第&quot;#&quot;号&quot;"/>
    <numFmt numFmtId="190" formatCode="#,##0_ ;[Red]\-#,##0\ "/>
    <numFmt numFmtId="191" formatCode="0.0"/>
    <numFmt numFmtId="192" formatCode="&quot;代価第&quot;0&quot;号&quot;"/>
    <numFmt numFmtId="193" formatCode="#,##0.0"/>
    <numFmt numFmtId="194" formatCode="0.00&quot;%&quot;"/>
    <numFmt numFmtId="195" formatCode="\(#,##0\)"/>
  </numFmts>
  <fonts count="74">
    <font>
      <sz val="14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indexed="8"/>
      <name val="ＭＳ Ｐゴシック"/>
      <family val="3"/>
    </font>
    <font>
      <sz val="12"/>
      <color indexed="18"/>
      <name val="ＭＳ Ｐ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4"/>
      <color auto="1"/>
      <name val="ＭＳ 明朝"/>
      <family val="1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auto="1"/>
      <name val="明朝"/>
      <family val="1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11"/>
      <color auto="1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.5"/>
      <color indexed="8"/>
      <name val="ＭＳ Ｐ明朝"/>
      <family val="1"/>
    </font>
    <font>
      <sz val="10.5"/>
      <color auto="1"/>
      <name val="ＭＳ Ｐ明朝"/>
      <family val="1"/>
    </font>
    <font>
      <sz val="12"/>
      <color auto="1"/>
      <name val="ＭＳ 明朝"/>
      <family val="1"/>
    </font>
    <font>
      <sz val="14"/>
      <color auto="1"/>
      <name val="ＭＳ Ｐ明朝"/>
      <family val="1"/>
    </font>
    <font>
      <sz val="10.5"/>
      <color theme="1"/>
      <name val="ＭＳ Ｐ明朝"/>
      <family val="1"/>
    </font>
    <font>
      <b/>
      <sz val="11"/>
      <color auto="1"/>
      <name val="明朝"/>
      <family val="1"/>
    </font>
    <font>
      <sz val="14"/>
      <color auto="1"/>
      <name val="ＭＳ ・団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2"/>
      <color auto="1"/>
      <name val="System"/>
      <family val="2"/>
    </font>
    <font>
      <sz val="10"/>
      <color auto="1"/>
      <name val="ＭＳ 明朝"/>
      <family val="1"/>
    </font>
    <font>
      <sz val="10"/>
      <color auto="1"/>
      <name val="明朝"/>
      <family val="1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2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sz val="28"/>
      <color auto="1"/>
      <name val="ＭＳ Ｐゴシック"/>
      <family val="3"/>
    </font>
    <font>
      <sz val="14"/>
      <color auto="1"/>
      <name val="ＭＳ Ｐゴシック"/>
      <family val="3"/>
    </font>
    <font>
      <sz val="16"/>
      <color auto="1"/>
      <name val="ＭＳ Ｐゴシック"/>
      <family val="3"/>
    </font>
    <font>
      <sz val="12"/>
      <color auto="1"/>
      <name val="ＭＳ Ｐゴシック"/>
      <family val="3"/>
    </font>
    <font>
      <sz val="18"/>
      <color auto="1"/>
      <name val="ＭＳ Ｐゴシック"/>
      <family val="3"/>
    </font>
    <font>
      <b/>
      <sz val="22"/>
      <color indexed="10"/>
      <name val="ＭＳ Ｐゴシック"/>
      <family val="3"/>
    </font>
    <font>
      <b/>
      <sz val="20"/>
      <color indexed="10"/>
      <name val="ＭＳ Ｐゴシック"/>
      <family val="3"/>
    </font>
    <font>
      <b/>
      <sz val="11"/>
      <color indexed="10"/>
      <name val="ＭＳ Ｐゴシック"/>
      <family val="3"/>
    </font>
    <font>
      <sz val="7"/>
      <color auto="1"/>
      <name val="ＭＳ 明朝"/>
      <family val="1"/>
    </font>
    <font>
      <b/>
      <u/>
      <sz val="24"/>
      <color auto="1"/>
      <name val="ＭＳ Ｐ明朝"/>
      <family val="1"/>
    </font>
    <font>
      <sz val="14"/>
      <color indexed="8"/>
      <name val="ＭＳ Ｐ明朝"/>
      <family val="1"/>
    </font>
    <font>
      <sz val="14"/>
      <color indexed="10"/>
      <name val="ＭＳ Ｐ明朝"/>
      <family val="1"/>
    </font>
    <font>
      <u/>
      <sz val="14"/>
      <color auto="1"/>
      <name val="ＭＳ Ｐ明朝"/>
      <family val="1"/>
    </font>
    <font>
      <b/>
      <sz val="14"/>
      <color auto="1"/>
      <name val="ＭＳ Ｐ明朝"/>
      <family val="1"/>
    </font>
    <font>
      <sz val="12"/>
      <color auto="1"/>
      <name val="ＭＳ Ｐ明朝"/>
      <family val="1"/>
    </font>
    <font>
      <b/>
      <sz val="14"/>
      <color rgb="FFFF0000"/>
      <name val="ＭＳ Ｐ明朝"/>
      <family val="1"/>
    </font>
    <font>
      <sz val="14"/>
      <color theme="1"/>
      <name val="ＭＳ Ｐ明朝"/>
      <family val="1"/>
    </font>
    <font>
      <sz val="14"/>
      <color rgb="FFFF0000"/>
      <name val="ＭＳ Ｐ明朝"/>
      <family val="1"/>
    </font>
    <font>
      <sz val="12"/>
      <color indexed="8"/>
      <name val="ＭＳ Ｐ明朝"/>
      <family val="1"/>
    </font>
    <font>
      <sz val="14"/>
      <color auto="1"/>
      <name val="ＭＳ 明朝"/>
      <family val="1"/>
    </font>
    <font>
      <sz val="14"/>
      <color auto="1"/>
      <name val="ＭＳ Ｐ明朝"/>
      <family val="1"/>
    </font>
    <font>
      <sz val="9"/>
      <color auto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5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78" fontId="7" fillId="0" borderId="0" applyFill="0" applyBorder="0" applyAlignment="0"/>
    <xf numFmtId="179" fontId="3" fillId="0" borderId="0" applyFill="0" applyBorder="0" applyAlignment="0"/>
    <xf numFmtId="180" fontId="3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180" fontId="3" fillId="0" borderId="0" applyFill="0" applyBorder="0" applyAlignment="0"/>
    <xf numFmtId="0" fontId="4" fillId="0" borderId="0" applyFill="0" applyBorder="0" applyAlignment="0"/>
    <xf numFmtId="179" fontId="3" fillId="0" borderId="0" applyFill="0" applyBorder="0" applyAlignment="0"/>
    <xf numFmtId="181" fontId="8" fillId="0" borderId="0">
      <alignment vertical="center"/>
    </xf>
    <xf numFmtId="181" fontId="9" fillId="0" borderId="0"/>
    <xf numFmtId="180" fontId="3" fillId="0" borderId="0" applyFont="0" applyFill="0" applyBorder="0" applyAlignment="0" applyProtection="0"/>
    <xf numFmtId="41" fontId="5" fillId="0" borderId="0" applyFont="0" applyFill="0" applyBorder="0" applyAlignment="0" applyProtection="0"/>
    <xf numFmtId="182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14" fontId="7" fillId="0" borderId="0" applyFill="0" applyBorder="0" applyAlignment="0"/>
    <xf numFmtId="180" fontId="3" fillId="0" borderId="0" applyFill="0" applyBorder="0" applyAlignment="0"/>
    <xf numFmtId="179" fontId="3" fillId="0" borderId="0" applyFill="0" applyBorder="0" applyAlignment="0"/>
    <xf numFmtId="180" fontId="3" fillId="0" borderId="0" applyFill="0" applyBorder="0" applyAlignment="0"/>
    <xf numFmtId="0" fontId="4" fillId="0" borderId="0" applyFill="0" applyBorder="0" applyAlignment="0"/>
    <xf numFmtId="179" fontId="3" fillId="0" borderId="0" applyFill="0" applyBorder="0" applyAlignment="0"/>
    <xf numFmtId="0" fontId="10" fillId="0" borderId="0">
      <alignment horizontal="left"/>
    </xf>
    <xf numFmtId="38" fontId="6" fillId="16" borderId="0" applyNumberFormat="0" applyBorder="0" applyAlignment="0" applyProtection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6" fillId="17" borderId="3" applyNumberFormat="0" applyBorder="0" applyAlignment="0" applyProtection="0"/>
    <xf numFmtId="180" fontId="3" fillId="0" borderId="0" applyFill="0" applyBorder="0" applyAlignment="0"/>
    <xf numFmtId="179" fontId="3" fillId="0" borderId="0" applyFill="0" applyBorder="0" applyAlignment="0"/>
    <xf numFmtId="180" fontId="3" fillId="0" borderId="0" applyFill="0" applyBorder="0" applyAlignment="0"/>
    <xf numFmtId="0" fontId="4" fillId="0" borderId="0" applyFill="0" applyBorder="0" applyAlignment="0"/>
    <xf numFmtId="179" fontId="3" fillId="0" borderId="0" applyFill="0" applyBorder="0" applyAlignment="0"/>
    <xf numFmtId="184" fontId="3" fillId="0" borderId="0"/>
    <xf numFmtId="0" fontId="4" fillId="0" borderId="0"/>
    <xf numFmtId="182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0" fontId="3" fillId="0" borderId="0" applyFill="0" applyBorder="0" applyAlignment="0"/>
    <xf numFmtId="179" fontId="3" fillId="0" borderId="0" applyFill="0" applyBorder="0" applyAlignment="0"/>
    <xf numFmtId="180" fontId="3" fillId="0" borderId="0" applyFill="0" applyBorder="0" applyAlignment="0"/>
    <xf numFmtId="0" fontId="4" fillId="0" borderId="0" applyFill="0" applyBorder="0" applyAlignment="0"/>
    <xf numFmtId="179" fontId="3" fillId="0" borderId="0" applyFill="0" applyBorder="0" applyAlignment="0"/>
    <xf numFmtId="4" fontId="10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49" fontId="7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15" fillId="0" borderId="0">
      <alignment horizontal="center"/>
    </xf>
    <xf numFmtId="40" fontId="16" fillId="0" borderId="0" applyFont="0" applyFill="0" applyBorder="0" applyAlignment="0" applyProtection="0"/>
    <xf numFmtId="8" fontId="16" fillId="0" borderId="0" applyFont="0" applyFill="0" applyBorder="0" applyAlignment="0" applyProtection="0"/>
    <xf numFmtId="0" fontId="17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24" borderId="5" applyNumberFormat="0" applyFon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4" fillId="0" borderId="0"/>
    <xf numFmtId="0" fontId="25" fillId="3" borderId="0" applyNumberFormat="0" applyBorder="0" applyAlignment="0" applyProtection="0">
      <alignment vertical="center"/>
    </xf>
    <xf numFmtId="2" fontId="26" fillId="0" borderId="9">
      <alignment horizontal="center"/>
    </xf>
    <xf numFmtId="0" fontId="20" fillId="0" borderId="0"/>
    <xf numFmtId="38" fontId="27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29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/>
    <xf numFmtId="0" fontId="20" fillId="0" borderId="0"/>
    <xf numFmtId="0" fontId="20" fillId="0" borderId="0"/>
    <xf numFmtId="0" fontId="3" fillId="0" borderId="0"/>
    <xf numFmtId="0" fontId="33" fillId="0" borderId="0"/>
    <xf numFmtId="0" fontId="34" fillId="0" borderId="0">
      <alignment vertical="center"/>
    </xf>
    <xf numFmtId="0" fontId="35" fillId="26" borderId="3">
      <alignment horizontal="center" vertical="center"/>
      <protection locked="0"/>
    </xf>
    <xf numFmtId="0" fontId="20" fillId="0" borderId="0"/>
    <xf numFmtId="0" fontId="3" fillId="0" borderId="0" applyFont="0" applyBorder="0" applyAlignment="0" applyProtection="0"/>
    <xf numFmtId="0" fontId="20" fillId="0" borderId="0"/>
    <xf numFmtId="0" fontId="3" fillId="0" borderId="0">
      <alignment vertical="center"/>
    </xf>
    <xf numFmtId="185" fontId="27" fillId="0" borderId="0"/>
    <xf numFmtId="0" fontId="36" fillId="0" borderId="0"/>
    <xf numFmtId="186" fontId="37" fillId="0" borderId="0" applyFont="0" applyFill="0" applyBorder="0" applyAlignment="0" applyProtection="0"/>
    <xf numFmtId="187" fontId="37" fillId="0" borderId="0" applyFont="0" applyFill="0" applyBorder="0" applyAlignment="0" applyProtection="0"/>
    <xf numFmtId="0" fontId="38" fillId="4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90" fontId="43" fillId="0" borderId="13">
      <protection locked="0"/>
    </xf>
    <xf numFmtId="190" fontId="4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90" fontId="43" fillId="0" borderId="13">
      <protection locked="0"/>
    </xf>
    <xf numFmtId="190" fontId="4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0" fontId="44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92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90" fontId="43" fillId="0" borderId="13">
      <protection locked="0"/>
    </xf>
    <xf numFmtId="190" fontId="4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90" fontId="43" fillId="0" borderId="13">
      <protection locked="0"/>
    </xf>
    <xf numFmtId="190" fontId="4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0" fontId="44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91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9" fontId="3" fillId="0" borderId="13">
      <protection locked="0"/>
    </xf>
    <xf numFmtId="188" fontId="42" fillId="0" borderId="13">
      <protection locked="0"/>
    </xf>
    <xf numFmtId="188" fontId="42" fillId="0" borderId="13">
      <protection locked="0"/>
    </xf>
    <xf numFmtId="0" fontId="45" fillId="25" borderId="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38" fontId="20" fillId="0" borderId="0" applyFont="0" applyFill="0" applyBorder="0" applyAlignment="0" applyProtection="0"/>
  </cellStyleXfs>
  <cellXfs count="361">
    <xf numFmtId="0" fontId="0" fillId="0" borderId="0" xfId="0"/>
    <xf numFmtId="0" fontId="3" fillId="0" borderId="0" xfId="129" applyAlignment="1">
      <alignment vertical="center"/>
    </xf>
    <xf numFmtId="0" fontId="3" fillId="0" borderId="0" xfId="129" applyAlignment="1">
      <alignment horizontal="center" vertical="center"/>
    </xf>
    <xf numFmtId="0" fontId="52" fillId="0" borderId="0" xfId="129" applyFont="1" applyAlignment="1">
      <alignment horizontal="center" vertical="center"/>
    </xf>
    <xf numFmtId="0" fontId="53" fillId="0" borderId="15" xfId="129" applyFont="1" applyBorder="1" applyAlignment="1">
      <alignment horizontal="center" vertical="center"/>
    </xf>
    <xf numFmtId="0" fontId="54" fillId="0" borderId="16" xfId="129" applyFont="1" applyBorder="1" applyAlignment="1">
      <alignment horizontal="center" vertical="center"/>
    </xf>
    <xf numFmtId="0" fontId="54" fillId="0" borderId="17" xfId="129" applyFont="1" applyBorder="1" applyAlignment="1">
      <alignment horizontal="center" vertical="center"/>
    </xf>
    <xf numFmtId="0" fontId="54" fillId="0" borderId="18" xfId="129" applyFont="1" applyBorder="1" applyAlignment="1">
      <alignment horizontal="center" vertical="center"/>
    </xf>
    <xf numFmtId="0" fontId="54" fillId="0" borderId="19" xfId="129" applyFont="1" applyBorder="1" applyAlignment="1">
      <alignment horizontal="center" vertical="center"/>
    </xf>
    <xf numFmtId="0" fontId="54" fillId="0" borderId="20" xfId="129" applyFont="1" applyBorder="1" applyAlignment="1">
      <alignment horizontal="center" vertical="distributed" textRotation="255"/>
    </xf>
    <xf numFmtId="0" fontId="54" fillId="0" borderId="21" xfId="129" applyFont="1" applyBorder="1" applyAlignment="1">
      <alignment horizontal="center" vertical="center"/>
    </xf>
    <xf numFmtId="0" fontId="53" fillId="0" borderId="22" xfId="129" applyFont="1" applyBorder="1" applyAlignment="1">
      <alignment horizontal="center" vertical="center"/>
    </xf>
    <xf numFmtId="0" fontId="54" fillId="0" borderId="23" xfId="129" applyFont="1" applyBorder="1" applyAlignment="1">
      <alignment horizontal="distributed" vertical="center"/>
    </xf>
    <xf numFmtId="0" fontId="54" fillId="0" borderId="2" xfId="129" applyFont="1" applyBorder="1" applyAlignment="1">
      <alignment horizontal="distributed" vertical="center"/>
    </xf>
    <xf numFmtId="0" fontId="54" fillId="0" borderId="24" xfId="129" applyFont="1" applyBorder="1" applyAlignment="1">
      <alignment horizontal="distributed" vertical="center"/>
    </xf>
    <xf numFmtId="0" fontId="54" fillId="0" borderId="25" xfId="129" applyFont="1" applyBorder="1" applyAlignment="1">
      <alignment horizontal="distributed" vertical="center"/>
    </xf>
    <xf numFmtId="0" fontId="54" fillId="0" borderId="26" xfId="129" applyFont="1" applyBorder="1" applyAlignment="1">
      <alignment horizontal="center" vertical="center"/>
    </xf>
    <xf numFmtId="0" fontId="54" fillId="0" borderId="27" xfId="129" applyFont="1" applyBorder="1" applyAlignment="1">
      <alignment horizontal="center" vertical="distributed" textRotation="255"/>
    </xf>
    <xf numFmtId="0" fontId="54" fillId="0" borderId="28" xfId="129" applyFont="1" applyBorder="1" applyAlignment="1">
      <alignment horizontal="center" vertical="center"/>
    </xf>
    <xf numFmtId="0" fontId="53" fillId="0" borderId="29" xfId="129" applyFont="1" applyBorder="1" applyAlignment="1">
      <alignment horizontal="center" vertical="center"/>
    </xf>
    <xf numFmtId="0" fontId="55" fillId="0" borderId="30" xfId="129" applyFont="1" applyBorder="1" applyAlignment="1">
      <alignment vertical="center"/>
    </xf>
    <xf numFmtId="0" fontId="55" fillId="0" borderId="30" xfId="129" applyFont="1" applyBorder="1" applyAlignment="1">
      <alignment horizontal="left" vertical="center"/>
    </xf>
    <xf numFmtId="0" fontId="55" fillId="0" borderId="31" xfId="129" applyFont="1" applyBorder="1" applyAlignment="1">
      <alignment vertical="center"/>
    </xf>
    <xf numFmtId="0" fontId="55" fillId="0" borderId="0" xfId="129" applyFont="1" applyBorder="1" applyAlignment="1">
      <alignment vertical="center"/>
    </xf>
    <xf numFmtId="0" fontId="55" fillId="0" borderId="0" xfId="129" applyFont="1" applyBorder="1" applyAlignment="1">
      <alignment horizontal="left" vertical="center"/>
    </xf>
    <xf numFmtId="0" fontId="55" fillId="0" borderId="32" xfId="129" applyFont="1" applyBorder="1" applyAlignment="1">
      <alignment vertical="center"/>
    </xf>
    <xf numFmtId="0" fontId="54" fillId="0" borderId="33" xfId="129" applyFont="1" applyBorder="1" applyAlignment="1">
      <alignment horizontal="center" vertical="center"/>
    </xf>
    <xf numFmtId="0" fontId="54" fillId="0" borderId="34" xfId="129" applyFont="1" applyBorder="1" applyAlignment="1">
      <alignment horizontal="center" vertical="center"/>
    </xf>
    <xf numFmtId="0" fontId="54" fillId="0" borderId="35" xfId="129" applyFont="1" applyBorder="1" applyAlignment="1">
      <alignment horizontal="center" vertical="center"/>
    </xf>
    <xf numFmtId="0" fontId="54" fillId="0" borderId="36" xfId="129" applyFont="1" applyBorder="1" applyAlignment="1">
      <alignment horizontal="left" vertical="center"/>
    </xf>
    <xf numFmtId="0" fontId="54" fillId="0" borderId="37" xfId="129" applyFont="1" applyBorder="1" applyAlignment="1">
      <alignment horizontal="left" vertical="center"/>
    </xf>
    <xf numFmtId="0" fontId="54" fillId="0" borderId="30" xfId="129" applyFont="1" applyBorder="1" applyAlignment="1">
      <alignment horizontal="left" vertical="center"/>
    </xf>
    <xf numFmtId="0" fontId="54" fillId="0" borderId="9" xfId="129" applyFont="1" applyBorder="1" applyAlignment="1">
      <alignment horizontal="left" vertical="center"/>
    </xf>
    <xf numFmtId="38" fontId="53" fillId="0" borderId="37" xfId="110" applyFont="1" applyBorder="1" applyAlignment="1">
      <alignment horizontal="right" vertical="center"/>
    </xf>
    <xf numFmtId="0" fontId="53" fillId="0" borderId="38" xfId="129" applyFont="1" applyBorder="1" applyAlignment="1">
      <alignment horizontal="center" vertical="center" shrinkToFit="1"/>
    </xf>
    <xf numFmtId="0" fontId="54" fillId="0" borderId="23" xfId="129" applyFont="1" applyBorder="1" applyAlignment="1">
      <alignment horizontal="left" vertical="center"/>
    </xf>
    <xf numFmtId="0" fontId="54" fillId="0" borderId="2" xfId="129" applyFont="1" applyBorder="1" applyAlignment="1">
      <alignment horizontal="left" vertical="center"/>
    </xf>
    <xf numFmtId="0" fontId="54" fillId="0" borderId="0" xfId="129" applyFont="1" applyBorder="1" applyAlignment="1">
      <alignment horizontal="left" vertical="center"/>
    </xf>
    <xf numFmtId="0" fontId="54" fillId="0" borderId="25" xfId="129" applyFont="1" applyBorder="1" applyAlignment="1">
      <alignment horizontal="left" vertical="center"/>
    </xf>
    <xf numFmtId="38" fontId="53" fillId="0" borderId="2" xfId="110" applyFont="1" applyBorder="1" applyAlignment="1">
      <alignment horizontal="right" vertical="center"/>
    </xf>
    <xf numFmtId="0" fontId="56" fillId="0" borderId="15" xfId="129" applyFont="1" applyBorder="1" applyAlignment="1">
      <alignment horizontal="center" vertical="center"/>
    </xf>
    <xf numFmtId="0" fontId="56" fillId="0" borderId="29" xfId="129" applyFont="1" applyBorder="1" applyAlignment="1">
      <alignment horizontal="center" vertical="center"/>
    </xf>
    <xf numFmtId="0" fontId="53" fillId="0" borderId="34" xfId="129" applyFont="1" applyBorder="1" applyAlignment="1">
      <alignment horizontal="right" vertical="center"/>
    </xf>
    <xf numFmtId="0" fontId="54" fillId="0" borderId="24" xfId="129" applyFont="1" applyBorder="1" applyAlignment="1">
      <alignment horizontal="left" vertical="center"/>
    </xf>
    <xf numFmtId="0" fontId="54" fillId="0" borderId="3" xfId="129" applyFont="1" applyBorder="1" applyAlignment="1">
      <alignment horizontal="center" vertical="center"/>
    </xf>
    <xf numFmtId="0" fontId="53" fillId="0" borderId="38" xfId="129" applyFont="1" applyBorder="1" applyAlignment="1">
      <alignment horizontal="center" vertical="center"/>
    </xf>
    <xf numFmtId="0" fontId="53" fillId="0" borderId="37" xfId="129" applyFont="1" applyBorder="1" applyAlignment="1">
      <alignment horizontal="right" vertical="center"/>
    </xf>
    <xf numFmtId="0" fontId="54" fillId="0" borderId="25" xfId="129" applyFont="1" applyBorder="1" applyAlignment="1">
      <alignment horizontal="left" vertical="center" shrinkToFit="1"/>
    </xf>
    <xf numFmtId="0" fontId="56" fillId="0" borderId="22" xfId="129" applyFont="1" applyBorder="1" applyAlignment="1">
      <alignment horizontal="center" vertical="center"/>
    </xf>
    <xf numFmtId="0" fontId="56" fillId="0" borderId="38" xfId="129" applyFont="1" applyBorder="1" applyAlignment="1">
      <alignment horizontal="center" vertical="center"/>
    </xf>
    <xf numFmtId="0" fontId="54" fillId="0" borderId="39" xfId="129" applyFont="1" applyBorder="1" applyAlignment="1">
      <alignment horizontal="left" vertical="center"/>
    </xf>
    <xf numFmtId="0" fontId="54" fillId="0" borderId="40" xfId="129" applyFont="1" applyBorder="1" applyAlignment="1">
      <alignment horizontal="left" vertical="center" shrinkToFit="1"/>
    </xf>
    <xf numFmtId="0" fontId="54" fillId="0" borderId="41" xfId="129" applyFont="1" applyBorder="1" applyAlignment="1">
      <alignment horizontal="left" vertical="center"/>
    </xf>
    <xf numFmtId="0" fontId="54" fillId="0" borderId="40" xfId="129" applyFont="1" applyBorder="1" applyAlignment="1">
      <alignment horizontal="left" vertical="center"/>
    </xf>
    <xf numFmtId="0" fontId="53" fillId="0" borderId="42" xfId="129" applyFont="1" applyBorder="1" applyAlignment="1">
      <alignment horizontal="right" vertical="center"/>
    </xf>
    <xf numFmtId="0" fontId="55" fillId="0" borderId="43" xfId="129" applyFont="1" applyBorder="1" applyAlignment="1">
      <alignment vertical="center"/>
    </xf>
    <xf numFmtId="0" fontId="55" fillId="0" borderId="44" xfId="129" applyFont="1" applyBorder="1" applyAlignment="1">
      <alignment vertical="center"/>
    </xf>
    <xf numFmtId="0" fontId="57" fillId="0" borderId="0" xfId="129" applyFont="1" applyAlignment="1">
      <alignment vertical="center"/>
    </xf>
    <xf numFmtId="0" fontId="58" fillId="0" borderId="0" xfId="129" applyFont="1" applyAlignment="1">
      <alignment vertical="center"/>
    </xf>
    <xf numFmtId="0" fontId="59" fillId="0" borderId="0" xfId="129" applyFont="1" applyAlignment="1">
      <alignment vertical="center"/>
    </xf>
    <xf numFmtId="0" fontId="33" fillId="0" borderId="0" xfId="0" applyFont="1"/>
    <xf numFmtId="193" fontId="33" fillId="0" borderId="0" xfId="0" applyNumberFormat="1" applyFont="1"/>
    <xf numFmtId="3" fontId="33" fillId="0" borderId="0" xfId="0" applyNumberFormat="1" applyFont="1"/>
    <xf numFmtId="0" fontId="33" fillId="0" borderId="0" xfId="0" applyFont="1" applyAlignment="1">
      <alignment horizontal="center"/>
    </xf>
    <xf numFmtId="0" fontId="33" fillId="0" borderId="45" xfId="0" applyFont="1" applyBorder="1" applyAlignment="1">
      <alignment horizontal="centerContinuous"/>
    </xf>
    <xf numFmtId="0" fontId="33" fillId="0" borderId="45" xfId="0" applyFont="1" applyBorder="1"/>
    <xf numFmtId="0" fontId="33" fillId="0" borderId="46" xfId="0" applyFont="1" applyBorder="1"/>
    <xf numFmtId="0" fontId="33" fillId="0" borderId="47" xfId="0" applyFont="1" applyBorder="1"/>
    <xf numFmtId="0" fontId="33" fillId="0" borderId="48" xfId="0" applyFont="1" applyBorder="1"/>
    <xf numFmtId="0" fontId="33" fillId="0" borderId="49" xfId="0" applyFont="1" applyBorder="1" applyAlignment="1">
      <alignment horizontal="centerContinuous"/>
    </xf>
    <xf numFmtId="0" fontId="33" fillId="0" borderId="50" xfId="0" applyFont="1" applyBorder="1"/>
    <xf numFmtId="0" fontId="33" fillId="0" borderId="51" xfId="0" applyFont="1" applyBorder="1"/>
    <xf numFmtId="0" fontId="33" fillId="0" borderId="52" xfId="0" applyFont="1" applyBorder="1"/>
    <xf numFmtId="0" fontId="33" fillId="0" borderId="53" xfId="0" applyFont="1" applyBorder="1"/>
    <xf numFmtId="0" fontId="33" fillId="0" borderId="54" xfId="0" applyFont="1" applyBorder="1"/>
    <xf numFmtId="0" fontId="33" fillId="0" borderId="55" xfId="0" applyFont="1" applyBorder="1"/>
    <xf numFmtId="0" fontId="33" fillId="0" borderId="56" xfId="0" applyFont="1" applyBorder="1"/>
    <xf numFmtId="0" fontId="33" fillId="0" borderId="0" xfId="0" applyFont="1" applyAlignment="1">
      <alignment horizontal="left"/>
    </xf>
    <xf numFmtId="0" fontId="33" fillId="27" borderId="57" xfId="0" applyFont="1" applyFill="1" applyBorder="1"/>
    <xf numFmtId="0" fontId="33" fillId="27" borderId="58" xfId="0" applyFont="1" applyFill="1" applyBorder="1"/>
    <xf numFmtId="0" fontId="33" fillId="27" borderId="59" xfId="0" applyFont="1" applyFill="1" applyBorder="1"/>
    <xf numFmtId="0" fontId="33" fillId="28" borderId="60" xfId="0" applyFont="1" applyFill="1" applyBorder="1"/>
    <xf numFmtId="0" fontId="33" fillId="28" borderId="61" xfId="0" applyFont="1" applyFill="1" applyBorder="1"/>
    <xf numFmtId="0" fontId="33" fillId="28" borderId="62" xfId="0" applyFont="1" applyFill="1" applyBorder="1"/>
    <xf numFmtId="0" fontId="33" fillId="28" borderId="60" xfId="0" applyFont="1" applyFill="1" applyBorder="1" applyAlignment="1">
      <alignment horizontal="center"/>
    </xf>
    <xf numFmtId="0" fontId="33" fillId="0" borderId="0" xfId="0" applyFont="1" applyAlignment="1">
      <alignment horizontal="right"/>
    </xf>
    <xf numFmtId="0" fontId="33" fillId="28" borderId="60" xfId="0" applyFont="1" applyFill="1" applyBorder="1" applyAlignment="1">
      <alignment horizontal="right"/>
    </xf>
    <xf numFmtId="0" fontId="33" fillId="0" borderId="0" xfId="0" applyFont="1" applyAlignment="1">
      <alignment horizontal="centerContinuous"/>
    </xf>
    <xf numFmtId="0" fontId="61" fillId="0" borderId="0" xfId="0" applyFont="1" applyAlignment="1">
      <alignment horizontal="center"/>
    </xf>
    <xf numFmtId="0" fontId="33" fillId="0" borderId="63" xfId="0" applyFont="1" applyBorder="1"/>
    <xf numFmtId="0" fontId="33" fillId="0" borderId="64" xfId="0" applyFont="1" applyBorder="1"/>
    <xf numFmtId="0" fontId="33" fillId="0" borderId="64" xfId="0" applyFont="1" applyBorder="1" applyAlignment="1">
      <alignment horizontal="center"/>
    </xf>
    <xf numFmtId="0" fontId="33" fillId="0" borderId="65" xfId="0" applyFont="1" applyBorder="1"/>
    <xf numFmtId="0" fontId="33" fillId="0" borderId="66" xfId="0" applyFont="1" applyBorder="1"/>
    <xf numFmtId="0" fontId="33" fillId="0" borderId="66" xfId="0" applyFont="1" applyBorder="1" applyAlignment="1">
      <alignment horizontal="center"/>
    </xf>
    <xf numFmtId="0" fontId="33" fillId="0" borderId="67" xfId="0" applyFont="1" applyBorder="1"/>
    <xf numFmtId="0" fontId="33" fillId="0" borderId="68" xfId="0" applyFont="1" applyBorder="1"/>
    <xf numFmtId="0" fontId="33" fillId="0" borderId="68" xfId="0" applyFont="1" applyBorder="1" applyAlignment="1">
      <alignment horizontal="center"/>
    </xf>
    <xf numFmtId="0" fontId="33" fillId="0" borderId="69" xfId="0" applyFont="1" applyBorder="1"/>
    <xf numFmtId="0" fontId="33" fillId="0" borderId="70" xfId="0" applyFont="1" applyBorder="1"/>
    <xf numFmtId="0" fontId="33" fillId="0" borderId="70" xfId="0" applyFont="1" applyBorder="1" applyAlignment="1">
      <alignment horizontal="center"/>
    </xf>
    <xf numFmtId="0" fontId="33" fillId="0" borderId="71" xfId="0" applyFont="1" applyBorder="1"/>
    <xf numFmtId="0" fontId="33" fillId="0" borderId="13" xfId="0" applyFont="1" applyBorder="1"/>
    <xf numFmtId="0" fontId="33" fillId="0" borderId="72" xfId="0" applyFont="1" applyBorder="1"/>
    <xf numFmtId="0" fontId="33" fillId="0" borderId="73" xfId="0" applyFont="1" applyBorder="1"/>
    <xf numFmtId="0" fontId="33" fillId="0" borderId="74" xfId="0" applyFont="1" applyBorder="1"/>
    <xf numFmtId="0" fontId="33" fillId="0" borderId="32" xfId="0" applyFont="1" applyBorder="1"/>
    <xf numFmtId="0" fontId="33" fillId="0" borderId="75" xfId="0" applyFont="1" applyBorder="1" applyAlignment="1">
      <alignment shrinkToFit="1"/>
    </xf>
    <xf numFmtId="0" fontId="33" fillId="0" borderId="0" xfId="0" applyFont="1" applyAlignment="1">
      <alignment shrinkToFit="1"/>
    </xf>
    <xf numFmtId="0" fontId="33" fillId="0" borderId="0" xfId="0" applyFont="1" applyAlignment="1">
      <alignment horizontal="distributed"/>
    </xf>
    <xf numFmtId="0" fontId="33" fillId="0" borderId="75" xfId="0" applyFont="1" applyBorder="1" applyAlignment="1">
      <alignment horizontal="left"/>
    </xf>
    <xf numFmtId="0" fontId="33" fillId="0" borderId="75" xfId="0" applyFont="1" applyBorder="1" applyAlignment="1">
      <alignment horizontal="distributed"/>
    </xf>
    <xf numFmtId="0" fontId="33" fillId="0" borderId="75" xfId="0" applyFont="1" applyBorder="1" applyAlignment="1">
      <alignment horizontal="center"/>
    </xf>
    <xf numFmtId="0" fontId="33" fillId="0" borderId="76" xfId="0" applyFont="1" applyBorder="1" applyAlignment="1">
      <alignment horizontal="distributed"/>
    </xf>
    <xf numFmtId="0" fontId="33" fillId="0" borderId="77" xfId="0" applyFont="1" applyBorder="1" applyAlignment="1">
      <alignment horizontal="distributed"/>
    </xf>
    <xf numFmtId="0" fontId="33" fillId="0" borderId="78" xfId="0" applyFont="1" applyBorder="1" applyAlignment="1">
      <alignment horizontal="distributed"/>
    </xf>
    <xf numFmtId="0" fontId="33" fillId="0" borderId="79" xfId="0" applyFont="1" applyBorder="1"/>
    <xf numFmtId="0" fontId="33" fillId="0" borderId="80" xfId="0" applyFont="1" applyBorder="1"/>
    <xf numFmtId="0" fontId="33" fillId="0" borderId="81" xfId="0" applyFont="1" applyBorder="1"/>
    <xf numFmtId="0" fontId="33" fillId="0" borderId="81" xfId="0" applyFont="1" applyBorder="1" applyAlignment="1">
      <alignment horizontal="center"/>
    </xf>
    <xf numFmtId="0" fontId="33" fillId="0" borderId="82" xfId="0" applyFont="1" applyBorder="1"/>
    <xf numFmtId="0" fontId="33" fillId="0" borderId="83" xfId="0" applyFont="1" applyBorder="1"/>
    <xf numFmtId="0" fontId="33" fillId="0" borderId="84" xfId="0" applyFont="1" applyBorder="1"/>
    <xf numFmtId="0" fontId="33" fillId="0" borderId="85" xfId="0" applyFont="1" applyBorder="1"/>
    <xf numFmtId="0" fontId="33" fillId="0" borderId="75" xfId="0" applyFont="1" applyBorder="1"/>
    <xf numFmtId="0" fontId="33" fillId="0" borderId="75" xfId="0" quotePrefix="1" applyFont="1" applyBorder="1"/>
    <xf numFmtId="0" fontId="33" fillId="0" borderId="76" xfId="0" applyFont="1" applyBorder="1"/>
    <xf numFmtId="0" fontId="33" fillId="0" borderId="77" xfId="0" applyFont="1" applyBorder="1"/>
    <xf numFmtId="0" fontId="33" fillId="0" borderId="78" xfId="0" applyFont="1" applyBorder="1"/>
    <xf numFmtId="0" fontId="33" fillId="0" borderId="86" xfId="0" applyFont="1" applyBorder="1"/>
    <xf numFmtId="0" fontId="33" fillId="0" borderId="87" xfId="0" applyFont="1" applyBorder="1"/>
    <xf numFmtId="0" fontId="33" fillId="0" borderId="87" xfId="0" applyFont="1" applyBorder="1" applyAlignment="1">
      <alignment horizontal="center"/>
    </xf>
    <xf numFmtId="0" fontId="33" fillId="0" borderId="88" xfId="0" applyFont="1" applyBorder="1"/>
    <xf numFmtId="0" fontId="33" fillId="0" borderId="89" xfId="0" applyFont="1" applyBorder="1" applyAlignment="1">
      <alignment horizontal="center"/>
    </xf>
    <xf numFmtId="0" fontId="33" fillId="0" borderId="90" xfId="0" applyFont="1" applyBorder="1" applyAlignment="1">
      <alignment horizontal="center"/>
    </xf>
    <xf numFmtId="0" fontId="33" fillId="0" borderId="91" xfId="0" applyFont="1" applyBorder="1" applyAlignment="1">
      <alignment horizontal="center"/>
    </xf>
    <xf numFmtId="193" fontId="33" fillId="0" borderId="79" xfId="0" applyNumberFormat="1" applyFont="1" applyBorder="1"/>
    <xf numFmtId="193" fontId="33" fillId="0" borderId="74" xfId="0" applyNumberFormat="1" applyFont="1" applyBorder="1"/>
    <xf numFmtId="193" fontId="33" fillId="0" borderId="0" xfId="0" applyNumberFormat="1" applyFont="1" applyAlignment="1">
      <alignment horizontal="centerContinuous"/>
    </xf>
    <xf numFmtId="193" fontId="33" fillId="0" borderId="13" xfId="0" applyNumberFormat="1" applyFont="1" applyBorder="1"/>
    <xf numFmtId="193" fontId="33" fillId="0" borderId="90" xfId="0" applyNumberFormat="1" applyFont="1" applyBorder="1" applyAlignment="1">
      <alignment horizontal="center" vertical="center"/>
    </xf>
    <xf numFmtId="0" fontId="33" fillId="0" borderId="88" xfId="0" applyFont="1" applyBorder="1" applyAlignment="1">
      <alignment horizontal="center" vertical="center"/>
    </xf>
    <xf numFmtId="193" fontId="33" fillId="0" borderId="75" xfId="0" applyNumberFormat="1" applyFont="1" applyBorder="1"/>
    <xf numFmtId="193" fontId="33" fillId="0" borderId="76" xfId="0" applyNumberFormat="1" applyFont="1" applyBorder="1"/>
    <xf numFmtId="193" fontId="33" fillId="0" borderId="77" xfId="0" applyNumberFormat="1" applyFont="1" applyBorder="1"/>
    <xf numFmtId="193" fontId="33" fillId="0" borderId="78" xfId="0" applyNumberFormat="1" applyFont="1" applyBorder="1"/>
    <xf numFmtId="3" fontId="33" fillId="0" borderId="90" xfId="0" applyNumberFormat="1" applyFont="1" applyBorder="1" applyAlignment="1">
      <alignment horizontal="center" vertical="center"/>
    </xf>
    <xf numFmtId="0" fontId="33" fillId="0" borderId="89" xfId="0" applyFont="1" applyBorder="1"/>
    <xf numFmtId="0" fontId="33" fillId="0" borderId="90" xfId="0" applyFont="1" applyBorder="1"/>
    <xf numFmtId="0" fontId="33" fillId="0" borderId="91" xfId="0" applyFont="1" applyBorder="1"/>
    <xf numFmtId="3" fontId="33" fillId="0" borderId="79" xfId="0" applyNumberFormat="1" applyFont="1" applyBorder="1"/>
    <xf numFmtId="3" fontId="33" fillId="0" borderId="80" xfId="0" applyNumberFormat="1" applyFont="1" applyBorder="1"/>
    <xf numFmtId="3" fontId="33" fillId="0" borderId="81" xfId="0" applyNumberFormat="1" applyFont="1" applyBorder="1" applyAlignment="1">
      <alignment horizontal="centerContinuous"/>
    </xf>
    <xf numFmtId="3" fontId="33" fillId="0" borderId="83" xfId="0" applyNumberFormat="1" applyFont="1" applyBorder="1"/>
    <xf numFmtId="3" fontId="33" fillId="0" borderId="87" xfId="556" applyNumberFormat="1" applyFont="1" applyBorder="1"/>
    <xf numFmtId="3" fontId="33" fillId="0" borderId="89" xfId="556" applyNumberFormat="1" applyFont="1" applyBorder="1" applyAlignment="1">
      <alignment horizontal="right"/>
    </xf>
    <xf numFmtId="3" fontId="33" fillId="0" borderId="87" xfId="556" applyNumberFormat="1" applyFont="1" applyBorder="1" applyAlignment="1">
      <alignment horizontal="right"/>
    </xf>
    <xf numFmtId="3" fontId="33" fillId="0" borderId="90" xfId="556" applyNumberFormat="1" applyFont="1" applyBorder="1"/>
    <xf numFmtId="3" fontId="33" fillId="0" borderId="91" xfId="556" quotePrefix="1" applyNumberFormat="1" applyFont="1" applyBorder="1" applyAlignment="1">
      <alignment horizontal="right"/>
    </xf>
    <xf numFmtId="3" fontId="33" fillId="0" borderId="0" xfId="0" applyNumberFormat="1" applyFont="1" applyAlignment="1">
      <alignment horizontal="centerContinuous"/>
    </xf>
    <xf numFmtId="3" fontId="33" fillId="0" borderId="90" xfId="556" applyNumberFormat="1" applyFont="1" applyBorder="1" applyAlignment="1">
      <alignment horizontal="right"/>
    </xf>
    <xf numFmtId="3" fontId="33" fillId="0" borderId="91" xfId="556" applyNumberFormat="1" applyFont="1" applyBorder="1" applyAlignment="1">
      <alignment horizontal="right"/>
    </xf>
    <xf numFmtId="0" fontId="33" fillId="0" borderId="81" xfId="0" applyFont="1" applyBorder="1" applyAlignment="1">
      <alignment horizontal="centerContinuous"/>
    </xf>
    <xf numFmtId="0" fontId="62" fillId="0" borderId="92" xfId="0" applyFont="1" applyBorder="1"/>
    <xf numFmtId="0" fontId="33" fillId="0" borderId="78" xfId="0" applyFont="1" applyBorder="1" applyAlignment="1">
      <alignment horizontal="left"/>
    </xf>
    <xf numFmtId="0" fontId="33" fillId="0" borderId="76" xfId="0" applyFont="1" applyBorder="1" applyAlignment="1">
      <alignment shrinkToFit="1"/>
    </xf>
    <xf numFmtId="0" fontId="62" fillId="0" borderId="77" xfId="0" applyFont="1" applyBorder="1"/>
    <xf numFmtId="0" fontId="62" fillId="0" borderId="0" xfId="0" applyFont="1"/>
    <xf numFmtId="0" fontId="33" fillId="0" borderId="78" xfId="0" applyFont="1" applyBorder="1" applyAlignment="1">
      <alignment shrinkToFit="1"/>
    </xf>
    <xf numFmtId="0" fontId="62" fillId="0" borderId="75" xfId="0" applyFont="1" applyBorder="1"/>
    <xf numFmtId="194" fontId="62" fillId="0" borderId="92" xfId="0" applyNumberFormat="1" applyFont="1" applyBorder="1" applyAlignment="1">
      <alignment horizontal="left"/>
    </xf>
    <xf numFmtId="0" fontId="33" fillId="0" borderId="75" xfId="0" applyFont="1" applyBorder="1" applyAlignment="1">
      <alignment horizontal="left" shrinkToFit="1"/>
    </xf>
    <xf numFmtId="0" fontId="33" fillId="0" borderId="92" xfId="0" applyFont="1" applyBorder="1"/>
    <xf numFmtId="0" fontId="33" fillId="0" borderId="74" xfId="0" applyFont="1" applyBorder="1" applyAlignment="1">
      <alignment horizontal="right"/>
    </xf>
    <xf numFmtId="0" fontId="33" fillId="0" borderId="77" xfId="0" applyFont="1" applyBorder="1" applyAlignment="1">
      <alignment shrinkToFit="1"/>
    </xf>
    <xf numFmtId="38" fontId="33" fillId="0" borderId="0" xfId="556" applyFont="1" applyBorder="1"/>
    <xf numFmtId="38" fontId="33" fillId="0" borderId="75" xfId="556" applyFont="1" applyBorder="1"/>
    <xf numFmtId="3" fontId="33" fillId="0" borderId="75" xfId="0" applyNumberFormat="1" applyFont="1" applyBorder="1"/>
    <xf numFmtId="38" fontId="33" fillId="0" borderId="76" xfId="556" applyFont="1" applyBorder="1"/>
    <xf numFmtId="0" fontId="33" fillId="0" borderId="93" xfId="0" applyFont="1" applyBorder="1"/>
    <xf numFmtId="0" fontId="33" fillId="0" borderId="94" xfId="0" applyFont="1" applyBorder="1"/>
    <xf numFmtId="0" fontId="33" fillId="0" borderId="94" xfId="0" applyFont="1" applyBorder="1" applyAlignment="1">
      <alignment horizontal="centerContinuous"/>
    </xf>
    <xf numFmtId="0" fontId="33" fillId="0" borderId="95" xfId="0" applyFont="1" applyBorder="1"/>
    <xf numFmtId="0" fontId="33" fillId="0" borderId="96" xfId="0" applyFont="1" applyBorder="1"/>
    <xf numFmtId="0" fontId="33" fillId="0" borderId="97" xfId="0" applyFont="1" applyBorder="1" applyAlignment="1">
      <alignment shrinkToFit="1"/>
    </xf>
    <xf numFmtId="0" fontId="33" fillId="0" borderId="96" xfId="0" applyFont="1" applyBorder="1" applyAlignment="1">
      <alignment shrinkToFit="1"/>
    </xf>
    <xf numFmtId="0" fontId="33" fillId="0" borderId="97" xfId="0" applyFont="1" applyBorder="1"/>
    <xf numFmtId="0" fontId="33" fillId="0" borderId="98" xfId="0" applyFont="1" applyBorder="1" applyAlignment="1">
      <alignment shrinkToFit="1"/>
    </xf>
    <xf numFmtId="0" fontId="33" fillId="0" borderId="94" xfId="0" applyFont="1" applyBorder="1" applyAlignment="1">
      <alignment shrinkToFit="1"/>
    </xf>
    <xf numFmtId="0" fontId="33" fillId="0" borderId="96" xfId="0" applyFont="1" applyBorder="1" applyAlignment="1">
      <alignment horizontal="left" shrinkToFit="1"/>
    </xf>
    <xf numFmtId="0" fontId="33" fillId="0" borderId="98" xfId="0" applyFont="1" applyBorder="1"/>
    <xf numFmtId="0" fontId="33" fillId="0" borderId="99" xfId="0" applyFont="1" applyBorder="1" applyAlignment="1">
      <alignment horizontal="center"/>
    </xf>
    <xf numFmtId="0" fontId="33" fillId="0" borderId="65" xfId="0" applyFont="1" applyBorder="1" applyAlignment="1">
      <alignment horizontal="center"/>
    </xf>
    <xf numFmtId="38" fontId="33" fillId="0" borderId="64" xfId="0" applyNumberFormat="1" applyFont="1" applyBorder="1"/>
    <xf numFmtId="38" fontId="33" fillId="0" borderId="67" xfId="0" applyNumberFormat="1" applyFont="1" applyBorder="1"/>
    <xf numFmtId="38" fontId="33" fillId="0" borderId="63" xfId="0" applyNumberFormat="1" applyFont="1" applyBorder="1"/>
    <xf numFmtId="38" fontId="33" fillId="0" borderId="68" xfId="0" applyNumberFormat="1" applyFont="1" applyBorder="1"/>
    <xf numFmtId="0" fontId="33" fillId="0" borderId="100" xfId="0" applyFont="1" applyBorder="1" applyAlignment="1">
      <alignment horizontal="center"/>
    </xf>
    <xf numFmtId="0" fontId="33" fillId="0" borderId="101" xfId="0" applyFont="1" applyBorder="1" applyAlignment="1">
      <alignment horizontal="center"/>
    </xf>
    <xf numFmtId="0" fontId="33" fillId="0" borderId="102" xfId="0" applyFont="1" applyBorder="1"/>
    <xf numFmtId="0" fontId="33" fillId="0" borderId="103" xfId="0" applyFont="1" applyBorder="1"/>
    <xf numFmtId="0" fontId="33" fillId="0" borderId="104" xfId="0" applyFont="1" applyBorder="1"/>
    <xf numFmtId="0" fontId="33" fillId="0" borderId="105" xfId="0" applyFont="1" applyBorder="1"/>
    <xf numFmtId="0" fontId="33" fillId="0" borderId="106" xfId="0" applyFont="1" applyBorder="1"/>
    <xf numFmtId="3" fontId="33" fillId="0" borderId="0" xfId="0" applyNumberFormat="1" applyFont="1" applyAlignment="1">
      <alignment horizontal="center"/>
    </xf>
    <xf numFmtId="0" fontId="63" fillId="0" borderId="0" xfId="0" applyFont="1" applyAlignment="1">
      <alignment horizontal="center"/>
    </xf>
    <xf numFmtId="0" fontId="33" fillId="0" borderId="0" xfId="0" applyFont="1" applyAlignment="1">
      <alignment horizontal="centerContinuous" shrinkToFit="1"/>
    </xf>
    <xf numFmtId="0" fontId="33" fillId="0" borderId="60" xfId="0" applyFont="1" applyBorder="1"/>
    <xf numFmtId="0" fontId="33" fillId="0" borderId="61" xfId="0" applyFont="1" applyBorder="1" applyAlignment="1">
      <alignment horizontal="centerContinuous"/>
    </xf>
    <xf numFmtId="0" fontId="61" fillId="0" borderId="0" xfId="0" applyFont="1" applyAlignment="1">
      <alignment horizontal="centerContinuous"/>
    </xf>
    <xf numFmtId="0" fontId="64" fillId="0" borderId="0" xfId="0" applyFont="1"/>
    <xf numFmtId="0" fontId="33" fillId="0" borderId="63" xfId="0" applyFont="1" applyBorder="1" applyAlignment="1">
      <alignment horizontal="centerContinuous"/>
    </xf>
    <xf numFmtId="0" fontId="33" fillId="0" borderId="64" xfId="0" applyFont="1" applyBorder="1" applyAlignment="1">
      <alignment horizontal="centerContinuous"/>
    </xf>
    <xf numFmtId="0" fontId="33" fillId="0" borderId="65" xfId="0" applyFont="1" applyBorder="1" applyAlignment="1">
      <alignment horizontal="centerContinuous"/>
    </xf>
    <xf numFmtId="0" fontId="33" fillId="0" borderId="107" xfId="0" applyFont="1" applyBorder="1" applyAlignment="1">
      <alignment horizontal="centerContinuous"/>
    </xf>
    <xf numFmtId="0" fontId="65" fillId="0" borderId="66" xfId="0" applyFont="1" applyBorder="1" applyAlignment="1">
      <alignment horizontal="center"/>
    </xf>
    <xf numFmtId="0" fontId="65" fillId="0" borderId="64" xfId="0" applyFont="1" applyBorder="1" applyAlignment="1">
      <alignment horizontal="center" vertical="center" shrinkToFit="1"/>
    </xf>
    <xf numFmtId="0" fontId="65" fillId="0" borderId="64" xfId="0" applyFont="1" applyBorder="1" applyAlignment="1">
      <alignment horizontal="centerContinuous"/>
    </xf>
    <xf numFmtId="0" fontId="33" fillId="0" borderId="67" xfId="0" applyFont="1" applyBorder="1" applyAlignment="1">
      <alignment horizontal="center" vertical="center"/>
    </xf>
    <xf numFmtId="0" fontId="65" fillId="0" borderId="64" xfId="0" applyFont="1" applyBorder="1" applyAlignment="1">
      <alignment horizontal="center"/>
    </xf>
    <xf numFmtId="0" fontId="33" fillId="0" borderId="67" xfId="0" applyFont="1" applyBorder="1" applyAlignment="1">
      <alignment horizontal="centerContinuous"/>
    </xf>
    <xf numFmtId="0" fontId="33" fillId="0" borderId="66" xfId="0" applyFont="1" applyBorder="1" applyAlignment="1">
      <alignment horizontal="centerContinuous"/>
    </xf>
    <xf numFmtId="0" fontId="65" fillId="0" borderId="68" xfId="0" applyFont="1" applyBorder="1" applyAlignment="1">
      <alignment horizontal="center"/>
    </xf>
    <xf numFmtId="0" fontId="33" fillId="0" borderId="68" xfId="0" applyFont="1" applyBorder="1" applyAlignment="1">
      <alignment horizontal="centerContinuous"/>
    </xf>
    <xf numFmtId="0" fontId="33" fillId="0" borderId="62" xfId="0" applyFont="1" applyBorder="1" applyAlignment="1">
      <alignment horizontal="centerContinuous" shrinkToFit="1"/>
    </xf>
    <xf numFmtId="0" fontId="33" fillId="0" borderId="86" xfId="0" applyFont="1" applyBorder="1" applyAlignment="1">
      <alignment horizontal="centerContinuous" shrinkToFit="1"/>
    </xf>
    <xf numFmtId="0" fontId="33" fillId="0" borderId="87" xfId="0" applyFont="1" applyBorder="1" applyAlignment="1">
      <alignment horizontal="centerContinuous" shrinkToFit="1"/>
    </xf>
    <xf numFmtId="0" fontId="33" fillId="0" borderId="88" xfId="0" applyFont="1" applyBorder="1" applyAlignment="1">
      <alignment horizontal="centerContinuous" shrinkToFit="1"/>
    </xf>
    <xf numFmtId="0" fontId="33" fillId="0" borderId="108" xfId="0" applyFont="1" applyBorder="1" applyAlignment="1">
      <alignment horizontal="centerContinuous" shrinkToFit="1"/>
    </xf>
    <xf numFmtId="0" fontId="33" fillId="0" borderId="89" xfId="0" applyFont="1" applyBorder="1" applyAlignment="1">
      <alignment horizontal="centerContinuous" shrinkToFit="1"/>
    </xf>
    <xf numFmtId="0" fontId="33" fillId="0" borderId="87" xfId="0" applyFont="1" applyBorder="1" applyAlignment="1">
      <alignment horizontal="center" shrinkToFit="1"/>
    </xf>
    <xf numFmtId="0" fontId="33" fillId="0" borderId="90" xfId="0" applyFont="1" applyBorder="1" applyAlignment="1">
      <alignment horizontal="center" shrinkToFit="1"/>
    </xf>
    <xf numFmtId="0" fontId="33" fillId="0" borderId="89" xfId="0" applyFont="1" applyBorder="1" applyAlignment="1">
      <alignment horizontal="center" shrinkToFit="1"/>
    </xf>
    <xf numFmtId="0" fontId="33" fillId="0" borderId="90" xfId="0" applyFont="1" applyBorder="1" applyAlignment="1">
      <alignment horizontal="centerContinuous" shrinkToFit="1"/>
    </xf>
    <xf numFmtId="0" fontId="33" fillId="0" borderId="91" xfId="0" applyFont="1" applyBorder="1" applyAlignment="1">
      <alignment horizontal="centerContinuous" shrinkToFit="1"/>
    </xf>
    <xf numFmtId="0" fontId="33" fillId="0" borderId="91" xfId="0" applyFont="1" applyBorder="1" applyAlignment="1">
      <alignment horizontal="center" shrinkToFit="1"/>
    </xf>
    <xf numFmtId="0" fontId="33" fillId="0" borderId="70" xfId="0" applyFont="1" applyBorder="1" applyAlignment="1">
      <alignment horizontal="center" shrinkToFit="1"/>
    </xf>
    <xf numFmtId="0" fontId="33" fillId="0" borderId="13" xfId="0" applyFont="1" applyBorder="1" applyAlignment="1">
      <alignment horizontal="center"/>
    </xf>
    <xf numFmtId="0" fontId="33" fillId="0" borderId="72" xfId="0" applyFont="1" applyBorder="1" applyAlignment="1">
      <alignment horizontal="center"/>
    </xf>
    <xf numFmtId="0" fontId="33" fillId="0" borderId="73" xfId="0" applyFont="1" applyBorder="1" applyAlignment="1">
      <alignment horizontal="center"/>
    </xf>
    <xf numFmtId="0" fontId="33" fillId="0" borderId="80" xfId="0" applyFont="1" applyBorder="1" applyAlignment="1">
      <alignment shrinkToFit="1"/>
    </xf>
    <xf numFmtId="0" fontId="33" fillId="0" borderId="81" xfId="0" applyFont="1" applyBorder="1" applyAlignment="1">
      <alignment shrinkToFit="1"/>
    </xf>
    <xf numFmtId="0" fontId="33" fillId="0" borderId="82" xfId="0" applyFont="1" applyBorder="1" applyAlignment="1">
      <alignment shrinkToFit="1"/>
    </xf>
    <xf numFmtId="0" fontId="33" fillId="0" borderId="83" xfId="0" applyFont="1" applyBorder="1" applyAlignment="1">
      <alignment shrinkToFit="1"/>
    </xf>
    <xf numFmtId="0" fontId="33" fillId="0" borderId="84" xfId="0" quotePrefix="1" applyFont="1" applyBorder="1" applyAlignment="1">
      <alignment shrinkToFit="1"/>
    </xf>
    <xf numFmtId="0" fontId="33" fillId="0" borderId="81" xfId="0" quotePrefix="1" applyFont="1" applyBorder="1" applyAlignment="1">
      <alignment shrinkToFit="1"/>
    </xf>
    <xf numFmtId="0" fontId="33" fillId="0" borderId="85" xfId="0" applyFont="1" applyBorder="1" applyAlignment="1">
      <alignment shrinkToFit="1"/>
    </xf>
    <xf numFmtId="0" fontId="33" fillId="0" borderId="84" xfId="0" applyFont="1" applyBorder="1" applyAlignment="1">
      <alignment shrinkToFit="1"/>
    </xf>
    <xf numFmtId="193" fontId="33" fillId="0" borderId="0" xfId="0" applyNumberFormat="1" applyFont="1" applyAlignment="1">
      <alignment horizontal="right"/>
    </xf>
    <xf numFmtId="0" fontId="0" fillId="0" borderId="88" xfId="0" applyBorder="1" applyAlignment="1">
      <alignment horizontal="center" vertical="center"/>
    </xf>
    <xf numFmtId="193" fontId="33" fillId="0" borderId="75" xfId="0" applyNumberFormat="1" applyFont="1" applyBorder="1" applyAlignment="1">
      <alignment horizontal="right"/>
    </xf>
    <xf numFmtId="3" fontId="33" fillId="0" borderId="75" xfId="0" applyNumberFormat="1" applyFont="1" applyBorder="1" applyAlignment="1">
      <alignment horizontal="right"/>
    </xf>
    <xf numFmtId="3" fontId="33" fillId="0" borderId="0" xfId="0" applyNumberFormat="1" applyFont="1" applyAlignment="1">
      <alignment horizontal="right"/>
    </xf>
    <xf numFmtId="3" fontId="33" fillId="0" borderId="76" xfId="0" applyNumberFormat="1" applyFont="1" applyBorder="1" applyAlignment="1">
      <alignment horizontal="right"/>
    </xf>
    <xf numFmtId="3" fontId="33" fillId="0" borderId="81" xfId="0" applyNumberFormat="1" applyFont="1" applyBorder="1" applyAlignment="1">
      <alignment horizontal="right"/>
    </xf>
    <xf numFmtId="3" fontId="33" fillId="0" borderId="78" xfId="0" applyNumberFormat="1" applyFont="1" applyBorder="1" applyAlignment="1">
      <alignment horizontal="right"/>
    </xf>
    <xf numFmtId="3" fontId="33" fillId="0" borderId="77" xfId="0" applyNumberFormat="1" applyFont="1" applyBorder="1" applyAlignment="1">
      <alignment horizontal="right"/>
    </xf>
    <xf numFmtId="3" fontId="33" fillId="0" borderId="83" xfId="0" applyNumberFormat="1" applyFont="1" applyBorder="1" applyAlignment="1">
      <alignment horizontal="right"/>
    </xf>
    <xf numFmtId="193" fontId="33" fillId="0" borderId="78" xfId="0" applyNumberFormat="1" applyFont="1" applyBorder="1" applyAlignment="1">
      <alignment horizontal="right"/>
    </xf>
    <xf numFmtId="193" fontId="33" fillId="0" borderId="76" xfId="0" applyNumberFormat="1" applyFont="1" applyBorder="1" applyAlignment="1">
      <alignment horizontal="right"/>
    </xf>
    <xf numFmtId="1" fontId="33" fillId="0" borderId="0" xfId="0" applyNumberFormat="1" applyFont="1"/>
    <xf numFmtId="3" fontId="33" fillId="0" borderId="74" xfId="0" applyNumberFormat="1" applyFont="1" applyBorder="1"/>
    <xf numFmtId="3" fontId="33" fillId="0" borderId="89" xfId="0" applyNumberFormat="1" applyFont="1" applyBorder="1"/>
    <xf numFmtId="3" fontId="33" fillId="0" borderId="87" xfId="0" quotePrefix="1" applyNumberFormat="1" applyFont="1" applyBorder="1" applyAlignment="1">
      <alignment horizontal="right"/>
    </xf>
    <xf numFmtId="3" fontId="33" fillId="0" borderId="91" xfId="0" applyNumberFormat="1" applyFont="1" applyBorder="1"/>
    <xf numFmtId="3" fontId="33" fillId="0" borderId="89" xfId="0" quotePrefix="1" applyNumberFormat="1" applyFont="1" applyBorder="1" applyAlignment="1">
      <alignment horizontal="right"/>
    </xf>
    <xf numFmtId="195" fontId="33" fillId="0" borderId="87" xfId="108" applyNumberFormat="1" applyFont="1" applyFill="1" applyBorder="1" applyAlignment="1">
      <alignment horizontal="right"/>
    </xf>
    <xf numFmtId="195" fontId="33" fillId="0" borderId="90" xfId="108" applyNumberFormat="1" applyFont="1" applyFill="1" applyBorder="1" applyAlignment="1">
      <alignment horizontal="right"/>
    </xf>
    <xf numFmtId="193" fontId="33" fillId="0" borderId="69" xfId="0" applyNumberFormat="1" applyFont="1" applyBorder="1"/>
    <xf numFmtId="193" fontId="33" fillId="0" borderId="87" xfId="0" applyNumberFormat="1" applyFont="1" applyBorder="1" applyAlignment="1">
      <alignment horizontal="center"/>
    </xf>
    <xf numFmtId="193" fontId="33" fillId="0" borderId="89" xfId="0" applyNumberFormat="1" applyFont="1" applyBorder="1" applyAlignment="1">
      <alignment horizontal="center"/>
    </xf>
    <xf numFmtId="193" fontId="33" fillId="0" borderId="87" xfId="0" applyNumberFormat="1" applyFont="1" applyBorder="1"/>
    <xf numFmtId="193" fontId="33" fillId="0" borderId="89" xfId="0" applyNumberFormat="1" applyFont="1" applyBorder="1"/>
    <xf numFmtId="193" fontId="33" fillId="0" borderId="90" xfId="0" applyNumberFormat="1" applyFont="1" applyBorder="1"/>
    <xf numFmtId="193" fontId="33" fillId="0" borderId="91" xfId="0" applyNumberFormat="1" applyFont="1" applyBorder="1"/>
    <xf numFmtId="4" fontId="33" fillId="0" borderId="0" xfId="0" applyNumberFormat="1" applyFont="1"/>
    <xf numFmtId="3" fontId="33" fillId="0" borderId="89" xfId="0" applyNumberFormat="1" applyFont="1" applyBorder="1" applyAlignment="1">
      <alignment horizontal="center"/>
    </xf>
    <xf numFmtId="0" fontId="33" fillId="0" borderId="77" xfId="0" applyFont="1" applyBorder="1" applyAlignment="1">
      <alignment horizontal="right"/>
    </xf>
    <xf numFmtId="0" fontId="33" fillId="0" borderId="87" xfId="0" applyFont="1" applyBorder="1" applyAlignment="1">
      <alignment horizontal="centerContinuous"/>
    </xf>
    <xf numFmtId="0" fontId="66" fillId="0" borderId="87" xfId="0" applyFont="1" applyBorder="1" applyAlignment="1">
      <alignment horizontal="left"/>
    </xf>
    <xf numFmtId="0" fontId="66" fillId="0" borderId="89" xfId="0" applyFont="1" applyBorder="1"/>
    <xf numFmtId="0" fontId="66" fillId="0" borderId="87" xfId="0" applyFont="1" applyBorder="1" applyAlignment="1">
      <alignment horizontal="left" shrinkToFit="1"/>
    </xf>
    <xf numFmtId="3" fontId="66" fillId="0" borderId="89" xfId="0" applyNumberFormat="1" applyFont="1" applyBorder="1" applyAlignment="1">
      <alignment vertical="center" shrinkToFit="1"/>
    </xf>
    <xf numFmtId="0" fontId="66" fillId="0" borderId="90" xfId="0" applyFont="1" applyBorder="1" applyAlignment="1">
      <alignment horizontal="left" shrinkToFit="1"/>
    </xf>
    <xf numFmtId="3" fontId="66" fillId="0" borderId="91" xfId="0" applyNumberFormat="1" applyFont="1" applyBorder="1" applyAlignment="1">
      <alignment vertical="center" shrinkToFit="1"/>
    </xf>
    <xf numFmtId="3" fontId="66" fillId="0" borderId="87" xfId="0" applyNumberFormat="1" applyFont="1" applyBorder="1" applyAlignment="1">
      <alignment vertical="center" shrinkToFit="1"/>
    </xf>
    <xf numFmtId="0" fontId="66" fillId="0" borderId="90" xfId="0" applyFont="1" applyBorder="1" applyAlignment="1">
      <alignment vertical="center" shrinkToFit="1"/>
    </xf>
    <xf numFmtId="3" fontId="66" fillId="0" borderId="87" xfId="0" applyNumberFormat="1" applyFont="1" applyBorder="1" applyAlignment="1">
      <alignment horizontal="right" vertical="center" shrinkToFit="1"/>
    </xf>
    <xf numFmtId="0" fontId="66" fillId="0" borderId="89" xfId="0" applyFont="1" applyBorder="1" applyAlignment="1">
      <alignment vertical="center" shrinkToFit="1"/>
    </xf>
    <xf numFmtId="0" fontId="66" fillId="0" borderId="89" xfId="0" applyFont="1" applyBorder="1" applyAlignment="1">
      <alignment horizontal="left" vertical="center" shrinkToFit="1"/>
    </xf>
    <xf numFmtId="3" fontId="66" fillId="0" borderId="91" xfId="0" applyNumberFormat="1" applyFont="1" applyBorder="1" applyAlignment="1">
      <alignment horizontal="right" vertical="center" shrinkToFit="1"/>
    </xf>
    <xf numFmtId="0" fontId="33" fillId="0" borderId="94" xfId="0" applyFont="1" applyBorder="1" applyAlignment="1">
      <alignment horizontal="center"/>
    </xf>
    <xf numFmtId="0" fontId="33" fillId="0" borderId="96" xfId="0" applyFont="1" applyBorder="1" applyAlignment="1">
      <alignment horizontal="center"/>
    </xf>
    <xf numFmtId="0" fontId="33" fillId="0" borderId="97" xfId="0" applyFont="1" applyBorder="1" applyAlignment="1">
      <alignment horizontal="center"/>
    </xf>
    <xf numFmtId="0" fontId="33" fillId="0" borderId="109" xfId="0" applyFont="1" applyBorder="1" applyAlignment="1">
      <alignment horizontal="center"/>
    </xf>
    <xf numFmtId="0" fontId="33" fillId="0" borderId="98" xfId="0" applyFont="1" applyBorder="1" applyAlignment="1">
      <alignment horizontal="center"/>
    </xf>
    <xf numFmtId="3" fontId="32" fillId="0" borderId="64" xfId="0" applyNumberFormat="1" applyFont="1" applyBorder="1" applyAlignment="1">
      <alignment horizontal="center"/>
    </xf>
    <xf numFmtId="0" fontId="33" fillId="0" borderId="110" xfId="0" applyFont="1" applyBorder="1"/>
    <xf numFmtId="3" fontId="33" fillId="0" borderId="63" xfId="0" applyNumberFormat="1" applyFont="1" applyBorder="1" applyAlignment="1">
      <alignment horizontal="center"/>
    </xf>
    <xf numFmtId="3" fontId="33" fillId="0" borderId="65" xfId="0" applyNumberFormat="1" applyFont="1" applyBorder="1" applyAlignment="1">
      <alignment horizontal="center"/>
    </xf>
    <xf numFmtId="3" fontId="33" fillId="0" borderId="107" xfId="0" applyNumberFormat="1" applyFont="1" applyBorder="1"/>
    <xf numFmtId="3" fontId="33" fillId="0" borderId="111" xfId="0" applyNumberFormat="1" applyFont="1" applyBorder="1"/>
    <xf numFmtId="3" fontId="33" fillId="0" borderId="64" xfId="0" applyNumberFormat="1" applyFont="1" applyBorder="1"/>
    <xf numFmtId="3" fontId="33" fillId="0" borderId="112" xfId="0" applyNumberFormat="1" applyFont="1" applyBorder="1"/>
    <xf numFmtId="3" fontId="33" fillId="0" borderId="68" xfId="0" applyNumberFormat="1" applyFont="1" applyBorder="1"/>
    <xf numFmtId="0" fontId="33" fillId="0" borderId="77" xfId="0" applyFont="1" applyBorder="1" applyAlignment="1">
      <alignment horizontal="center" wrapText="1"/>
    </xf>
    <xf numFmtId="0" fontId="33" fillId="0" borderId="0" xfId="0" applyFont="1" applyAlignment="1">
      <alignment horizontal="center" wrapText="1"/>
    </xf>
    <xf numFmtId="0" fontId="33" fillId="0" borderId="113" xfId="0" applyFont="1" applyBorder="1" applyAlignment="1">
      <alignment horizontal="center"/>
    </xf>
    <xf numFmtId="0" fontId="33" fillId="0" borderId="114" xfId="0" applyFont="1" applyBorder="1" applyAlignment="1">
      <alignment horizontal="center"/>
    </xf>
    <xf numFmtId="0" fontId="33" fillId="0" borderId="115" xfId="0" applyFont="1" applyBorder="1" applyAlignment="1">
      <alignment horizontal="center"/>
    </xf>
    <xf numFmtId="0" fontId="67" fillId="0" borderId="116" xfId="0" applyFont="1" applyBorder="1" applyAlignment="1">
      <alignment horizontal="center"/>
    </xf>
    <xf numFmtId="0" fontId="33" fillId="0" borderId="117" xfId="0" applyFont="1" applyBorder="1" applyAlignment="1">
      <alignment horizontal="center"/>
    </xf>
    <xf numFmtId="0" fontId="33" fillId="0" borderId="116" xfId="0" applyFont="1" applyBorder="1" applyAlignment="1">
      <alignment horizontal="center"/>
    </xf>
    <xf numFmtId="0" fontId="33" fillId="0" borderId="74" xfId="0" applyFont="1" applyBorder="1" applyAlignment="1">
      <alignment horizontal="center"/>
    </xf>
    <xf numFmtId="0" fontId="33" fillId="0" borderId="118" xfId="0" applyFont="1" applyBorder="1" applyAlignment="1">
      <alignment horizontal="center"/>
    </xf>
    <xf numFmtId="0" fontId="33" fillId="0" borderId="119" xfId="0" applyFont="1" applyBorder="1" applyAlignment="1">
      <alignment horizontal="center"/>
    </xf>
    <xf numFmtId="3" fontId="33" fillId="0" borderId="120" xfId="0" applyNumberFormat="1" applyFont="1" applyBorder="1" applyAlignment="1">
      <alignment horizontal="center"/>
    </xf>
    <xf numFmtId="3" fontId="33" fillId="0" borderId="121" xfId="0" applyNumberFormat="1" applyFont="1" applyBorder="1" applyAlignment="1">
      <alignment horizontal="center"/>
    </xf>
    <xf numFmtId="3" fontId="65" fillId="0" borderId="122" xfId="0" applyNumberFormat="1" applyFont="1" applyBorder="1"/>
    <xf numFmtId="3" fontId="65" fillId="0" borderId="123" xfId="0" applyNumberFormat="1" applyFont="1" applyBorder="1"/>
    <xf numFmtId="3" fontId="65" fillId="0" borderId="124" xfId="0" applyNumberFormat="1" applyFont="1" applyBorder="1"/>
    <xf numFmtId="3" fontId="65" fillId="0" borderId="125" xfId="0" applyNumberFormat="1" applyFont="1" applyBorder="1"/>
    <xf numFmtId="3" fontId="65" fillId="0" borderId="126" xfId="0" applyNumberFormat="1" applyFont="1" applyBorder="1"/>
    <xf numFmtId="0" fontId="33" fillId="0" borderId="89" xfId="0" quotePrefix="1" applyFont="1" applyBorder="1" applyAlignment="1">
      <alignment horizontal="centerContinuous" shrinkToFit="1"/>
    </xf>
    <xf numFmtId="0" fontId="33" fillId="0" borderId="72" xfId="0" applyFont="1" applyBorder="1" applyAlignment="1">
      <alignment horizontal="center" shrinkToFit="1"/>
    </xf>
    <xf numFmtId="0" fontId="33" fillId="0" borderId="13" xfId="0" applyFont="1" applyBorder="1" applyAlignment="1">
      <alignment horizontal="center" shrinkToFit="1"/>
    </xf>
    <xf numFmtId="0" fontId="68" fillId="0" borderId="81" xfId="0" quotePrefix="1" applyFont="1" applyBorder="1" applyAlignment="1">
      <alignment horizontal="left" vertical="center" shrinkToFit="1"/>
    </xf>
    <xf numFmtId="0" fontId="33" fillId="0" borderId="84" xfId="0" applyFont="1" applyBorder="1" applyAlignment="1">
      <alignment horizontal="left" vertical="center" shrinkToFit="1"/>
    </xf>
    <xf numFmtId="193" fontId="33" fillId="0" borderId="83" xfId="0" applyNumberFormat="1" applyFont="1" applyBorder="1" applyAlignment="1">
      <alignment horizontal="right"/>
    </xf>
    <xf numFmtId="193" fontId="33" fillId="0" borderId="77" xfId="0" applyNumberFormat="1" applyFont="1" applyBorder="1" applyAlignment="1">
      <alignment horizontal="right"/>
    </xf>
    <xf numFmtId="195" fontId="33" fillId="0" borderId="87" xfId="0" applyNumberFormat="1" applyFont="1" applyBorder="1"/>
    <xf numFmtId="3" fontId="33" fillId="0" borderId="72" xfId="0" applyNumberFormat="1" applyFont="1" applyBorder="1" applyAlignment="1">
      <alignment horizontal="right"/>
    </xf>
    <xf numFmtId="3" fontId="33" fillId="0" borderId="13" xfId="0" applyNumberFormat="1" applyFont="1" applyBorder="1" applyAlignment="1">
      <alignment horizontal="right"/>
    </xf>
    <xf numFmtId="3" fontId="33" fillId="0" borderId="70" xfId="0" applyNumberFormat="1" applyFont="1" applyBorder="1" applyAlignment="1">
      <alignment horizontal="right"/>
    </xf>
    <xf numFmtId="3" fontId="33" fillId="0" borderId="13" xfId="0" quotePrefix="1" applyNumberFormat="1" applyFont="1" applyBorder="1" applyAlignment="1">
      <alignment horizontal="right"/>
    </xf>
    <xf numFmtId="193" fontId="33" fillId="0" borderId="84" xfId="0" applyNumberFormat="1" applyFont="1" applyBorder="1"/>
    <xf numFmtId="193" fontId="33" fillId="0" borderId="83" xfId="0" applyNumberFormat="1" applyFont="1" applyBorder="1"/>
    <xf numFmtId="193" fontId="33" fillId="0" borderId="81" xfId="0" applyNumberFormat="1" applyFont="1" applyBorder="1"/>
    <xf numFmtId="3" fontId="66" fillId="0" borderId="89" xfId="0" applyNumberFormat="1" applyFont="1" applyBorder="1" applyAlignment="1">
      <alignment horizontal="left" vertical="center" shrinkToFit="1"/>
    </xf>
    <xf numFmtId="3" fontId="66" fillId="0" borderId="91" xfId="0" applyNumberFormat="1" applyFont="1" applyBorder="1" applyAlignment="1">
      <alignment horizontal="left" vertical="center" shrinkToFit="1"/>
    </xf>
    <xf numFmtId="0" fontId="33" fillId="0" borderId="127" xfId="0" applyFont="1" applyBorder="1" applyAlignment="1">
      <alignment horizontal="center"/>
    </xf>
    <xf numFmtId="0" fontId="68" fillId="0" borderId="116" xfId="0" applyFont="1" applyBorder="1" applyAlignment="1">
      <alignment horizontal="center"/>
    </xf>
    <xf numFmtId="3" fontId="65" fillId="0" borderId="128" xfId="0" applyNumberFormat="1" applyFont="1" applyBorder="1"/>
    <xf numFmtId="0" fontId="69" fillId="0" borderId="60" xfId="0" applyFont="1" applyBorder="1"/>
    <xf numFmtId="0" fontId="65" fillId="0" borderId="66" xfId="0" applyFont="1" applyBorder="1" applyAlignment="1">
      <alignment horizontal="centerContinuous"/>
    </xf>
    <xf numFmtId="0" fontId="33" fillId="0" borderId="73" xfId="0" applyFont="1" applyBorder="1" applyAlignment="1">
      <alignment horizontal="center" shrinkToFit="1"/>
    </xf>
    <xf numFmtId="37" fontId="33" fillId="0" borderId="83" xfId="0" applyNumberFormat="1" applyFont="1" applyBorder="1" applyAlignment="1">
      <alignment shrinkToFit="1"/>
    </xf>
    <xf numFmtId="0" fontId="62" fillId="0" borderId="81" xfId="0" quotePrefix="1" applyFont="1" applyBorder="1" applyAlignment="1">
      <alignment horizontal="left" vertical="center" shrinkToFit="1"/>
    </xf>
    <xf numFmtId="0" fontId="62" fillId="0" borderId="81" xfId="0" applyFont="1" applyBorder="1" applyAlignment="1">
      <alignment horizontal="left" vertical="center" shrinkToFit="1"/>
    </xf>
    <xf numFmtId="193" fontId="63" fillId="0" borderId="89" xfId="0" applyNumberFormat="1" applyFont="1" applyBorder="1"/>
    <xf numFmtId="193" fontId="63" fillId="0" borderId="91" xfId="0" applyNumberFormat="1" applyFont="1" applyBorder="1"/>
    <xf numFmtId="3" fontId="33" fillId="0" borderId="81" xfId="0" applyNumberFormat="1" applyFont="1" applyBorder="1"/>
    <xf numFmtId="0" fontId="70" fillId="0" borderId="89" xfId="0" applyFont="1" applyBorder="1" applyAlignment="1">
      <alignment vertical="center" shrinkToFit="1"/>
    </xf>
    <xf numFmtId="0" fontId="70" fillId="0" borderId="87" xfId="0" applyFont="1" applyBorder="1" applyAlignment="1">
      <alignment vertical="center" shrinkToFit="1"/>
    </xf>
    <xf numFmtId="0" fontId="70" fillId="0" borderId="89" xfId="0" applyFont="1" applyBorder="1" applyAlignment="1">
      <alignment horizontal="left" vertical="center" shrinkToFit="1"/>
    </xf>
    <xf numFmtId="0" fontId="70" fillId="0" borderId="91" xfId="0" applyFont="1" applyBorder="1" applyAlignment="1">
      <alignment horizontal="left" vertical="center" shrinkToFit="1"/>
    </xf>
    <xf numFmtId="3" fontId="33" fillId="0" borderId="78" xfId="0" applyNumberFormat="1" applyFont="1" applyBorder="1"/>
    <xf numFmtId="3" fontId="69" fillId="0" borderId="87" xfId="0" applyNumberFormat="1" applyFont="1" applyBorder="1"/>
    <xf numFmtId="3" fontId="69" fillId="0" borderId="89" xfId="0" applyNumberFormat="1" applyFont="1" applyBorder="1"/>
    <xf numFmtId="0" fontId="69" fillId="0" borderId="94" xfId="0" applyFont="1" applyBorder="1" applyAlignment="1">
      <alignment horizontal="center"/>
    </xf>
    <xf numFmtId="0" fontId="69" fillId="0" borderId="96" xfId="0" applyFont="1" applyBorder="1" applyAlignment="1">
      <alignment horizontal="center"/>
    </xf>
  </cellXfs>
  <cellStyles count="55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??" xfId="19"/>
    <cellStyle name="?? [0.00]_PERSONAL" xfId="20"/>
    <cellStyle name="???? [0.00]_PERSONAL" xfId="21"/>
    <cellStyle name="????_PERSONAL" xfId="22"/>
    <cellStyle name="??_PERSONAL" xfId="23"/>
    <cellStyle name="Arial 10" xfId="24"/>
    <cellStyle name="Arial 12" xfId="25"/>
    <cellStyle name="Arial 8" xfId="26"/>
    <cellStyle name="Calc Currency (0)" xfId="27"/>
    <cellStyle name="Calc Currency (2)" xfId="28"/>
    <cellStyle name="Calc Percent (0)" xfId="29"/>
    <cellStyle name="Calc Percent (1)" xfId="30"/>
    <cellStyle name="Calc Percent (2)" xfId="31"/>
    <cellStyle name="Calc Units (0)" xfId="32"/>
    <cellStyle name="Calc Units (1)" xfId="33"/>
    <cellStyle name="Calc Units (2)" xfId="34"/>
    <cellStyle name="CASE" xfId="35"/>
    <cellStyle name="CASE1" xfId="36"/>
    <cellStyle name="Comma [00]" xfId="37"/>
    <cellStyle name="Comma [0]" xfId="38"/>
    <cellStyle name="Comma_#6 Temps &amp; Contractors" xfId="39"/>
    <cellStyle name="Currency [00]" xfId="40"/>
    <cellStyle name="Currency [0]" xfId="41"/>
    <cellStyle name="Currency_#6 Temps &amp; Contractors" xfId="42"/>
    <cellStyle name="Date Short" xfId="43"/>
    <cellStyle name="Enter Currency (0)" xfId="44"/>
    <cellStyle name="Enter Currency (2)" xfId="45"/>
    <cellStyle name="Enter Units (0)" xfId="46"/>
    <cellStyle name="Enter Units (1)" xfId="47"/>
    <cellStyle name="Enter Units (2)" xfId="48"/>
    <cellStyle name="entry" xfId="49"/>
    <cellStyle name="Grey" xfId="50"/>
    <cellStyle name="Header1" xfId="51"/>
    <cellStyle name="Header2" xfId="52"/>
    <cellStyle name="Input [yellow]" xfId="53"/>
    <cellStyle name="Link Currency (0)" xfId="54"/>
    <cellStyle name="Link Currency (2)" xfId="55"/>
    <cellStyle name="Link Units (0)" xfId="56"/>
    <cellStyle name="Link Units (1)" xfId="57"/>
    <cellStyle name="Link Units (2)" xfId="58"/>
    <cellStyle name="Normal - Style1" xfId="59"/>
    <cellStyle name="Normal_# 41-Market &amp;Trends" xfId="60"/>
    <cellStyle name="Percent [00]" xfId="61"/>
    <cellStyle name="Percent [0]" xfId="62"/>
    <cellStyle name="Percent [2]" xfId="63"/>
    <cellStyle name="Percent_#6 Temps &amp; Contractors" xfId="64"/>
    <cellStyle name="PrePop Currency (0)" xfId="65"/>
    <cellStyle name="PrePop Currency (2)" xfId="66"/>
    <cellStyle name="PrePop Units (0)" xfId="67"/>
    <cellStyle name="PrePop Units (1)" xfId="68"/>
    <cellStyle name="PrePop Units (2)" xfId="69"/>
    <cellStyle name="price" xfId="70"/>
    <cellStyle name="revised" xfId="71"/>
    <cellStyle name="section" xfId="72"/>
    <cellStyle name="subhead" xfId="73"/>
    <cellStyle name="Text Indent A" xfId="74"/>
    <cellStyle name="Text Indent B" xfId="75"/>
    <cellStyle name="Text Indent C" xfId="76"/>
    <cellStyle name="title" xfId="77"/>
    <cellStyle name="æØè [0.00]" xfId="78"/>
    <cellStyle name="ÊÝ [0.00]" xfId="79"/>
    <cellStyle name="どちらでもない" xfId="80" builtinId="28" customBuiltin="1"/>
    <cellStyle name="アクセント 1" xfId="81" builtinId="29" customBuiltin="1"/>
    <cellStyle name="アクセント 2" xfId="82" builtinId="33" customBuiltin="1"/>
    <cellStyle name="アクセント 3" xfId="83" builtinId="37" customBuiltin="1"/>
    <cellStyle name="アクセント 4" xfId="84" builtinId="41" customBuiltin="1"/>
    <cellStyle name="アクセント 5" xfId="85" builtinId="45" customBuiltin="1"/>
    <cellStyle name="アクセント 6" xfId="86" builtinId="49" customBuiltin="1"/>
    <cellStyle name="タイトル" xfId="87" builtinId="15" customBuiltin="1"/>
    <cellStyle name="チェック セル" xfId="88" builtinId="23" customBuiltin="1"/>
    <cellStyle name="パーセント 2" xfId="89"/>
    <cellStyle name="パーセント 2 2" xfId="90"/>
    <cellStyle name="パーセント 3" xfId="91"/>
    <cellStyle name="メモ" xfId="92" builtinId="10" customBuiltin="1"/>
    <cellStyle name="リンク セル" xfId="93" builtinId="24" customBuiltin="1"/>
    <cellStyle name="入力" xfId="94" builtinId="20" customBuiltin="1"/>
    <cellStyle name="出力" xfId="95" builtinId="21" customBuiltin="1"/>
    <cellStyle name="別紙明細" xfId="96"/>
    <cellStyle name="悪い" xfId="97" builtinId="27" customBuiltin="1"/>
    <cellStyle name="数量計算" xfId="98"/>
    <cellStyle name="未定義" xfId="99"/>
    <cellStyle name="桁区切り 2" xfId="100"/>
    <cellStyle name="桁区切り 2 2" xfId="101"/>
    <cellStyle name="桁区切り 3" xfId="102"/>
    <cellStyle name="桁区切り 3 2" xfId="103"/>
    <cellStyle name="桁区切り 4" xfId="104"/>
    <cellStyle name="桁区切り 5" xfId="105"/>
    <cellStyle name="桁区切り 6" xfId="106"/>
    <cellStyle name="桁区切り 7" xfId="107"/>
    <cellStyle name="桁区切り 8" xfId="108"/>
    <cellStyle name="桁区切り[0]_Ｅ-2" xfId="109"/>
    <cellStyle name="桁区切り_（表紙）" xfId="110"/>
    <cellStyle name="標準" xfId="0" builtinId="0"/>
    <cellStyle name="標準 2" xfId="111"/>
    <cellStyle name="標準 2 2" xfId="112"/>
    <cellStyle name="標準 2 2 2" xfId="113"/>
    <cellStyle name="標準 2 3" xfId="114"/>
    <cellStyle name="標準 3" xfId="115"/>
    <cellStyle name="標準 3 2" xfId="116"/>
    <cellStyle name="標準 3 3" xfId="117"/>
    <cellStyle name="標準 3_(書式変更)設計書（松風台）" xfId="118"/>
    <cellStyle name="標準 4" xfId="119"/>
    <cellStyle name="標準 4 2" xfId="120"/>
    <cellStyle name="標準 4_0H22本設(金入り）費内訳・内訳書・代価表" xfId="121"/>
    <cellStyle name="標準 5" xfId="122"/>
    <cellStyle name="標準 6" xfId="123"/>
    <cellStyle name="標準 7" xfId="124"/>
    <cellStyle name="標準1" xfId="125"/>
    <cellStyle name="標準_南部町金額入り設計書 2 2" xfId="126"/>
    <cellStyle name="標準_新座３丁目地内（その４）設計書" xfId="127"/>
    <cellStyle name="標準_設計書（長坂）４区間 2 2" xfId="128"/>
    <cellStyle name="標準_（表紙）" xfId="129"/>
    <cellStyle name="標準Ａ" xfId="130"/>
    <cellStyle name="磨葬e義" xfId="131"/>
    <cellStyle name="脱浦 [0.00]_1°ITU≫2?T計算" xfId="132"/>
    <cellStyle name="脱浦_1°ITU≫2?T計算" xfId="133"/>
    <cellStyle name="良い" xfId="134" builtinId="26" customBuiltin="1"/>
    <cellStyle name="見出し 1" xfId="135" builtinId="16" customBuiltin="1"/>
    <cellStyle name="見出し 2" xfId="136" builtinId="17" customBuiltin="1"/>
    <cellStyle name="見出し 3" xfId="137" builtinId="18" customBuiltin="1"/>
    <cellStyle name="見出し 4" xfId="138" builtinId="19" customBuiltin="1"/>
    <cellStyle name="見積-桁区切り" xfId="139"/>
    <cellStyle name="見積-桁区切り_01 ●（金入）設計書(配水取水設備）" xfId="140"/>
    <cellStyle name="見積-桁区切り_01 ●（金入）設計書(配水取水設備）_比較表(GTG)_09_07_15" xfId="141"/>
    <cellStyle name="見積-桁区切り_01 ●（金入）設計書(配水取水設備）_比較表_08_07_03" xfId="142"/>
    <cellStyle name="見積-桁区切り_01 ●（金入）設計書(配水取水設備）_比較表_08_07_03_比較表_09_03_15" xfId="143"/>
    <cellStyle name="見積-桁区切り_02機械機器据付工集計表" xfId="144"/>
    <cellStyle name="見積-桁区切り_02機械機器据付工集計表_01 ●（金入）設計書(配水取水設備）" xfId="145"/>
    <cellStyle name="見積-桁区切り_02機械機器据付工集計表_01 ●（金入）設計書(配水取水設備）_比較表(GTG)_09_07_15" xfId="146"/>
    <cellStyle name="見積-桁区切り_02機械機器据付工集計表_01 ●（金入）設計書(配水取水設備）_比較表_08_07_03" xfId="147"/>
    <cellStyle name="見積-桁区切り_02機械機器据付工集計表_01 ●（金入）設計書(配水取水設備）_比較表_08_07_03_比較表_09_03_15" xfId="148"/>
    <cellStyle name="見積-桁区切り_02機械機器据付工集計表_H16鳥栖代価表" xfId="149"/>
    <cellStyle name="見積-桁区切り_02機械機器据付工集計表_H16鳥栖代価表_鳥栖設計書(040323)" xfId="150"/>
    <cellStyle name="見積-桁区切り_02機械機器据付工集計表_◆01次亜（機械）" xfId="151"/>
    <cellStyle name="見積-桁区切り_02機械機器据付工集計表_機械設計書" xfId="152"/>
    <cellStyle name="見積-桁区切り_02機械機器据付工集計表_機械設計書_01 ●（金入）設計書(配水取水設備）" xfId="153"/>
    <cellStyle name="見積-桁区切り_02機械機器据付工集計表_機械設計書_01 ●（金入）設計書(配水取水設備）_比較表(GTG)_09_07_15" xfId="154"/>
    <cellStyle name="見積-桁区切り_02機械機器据付工集計表_機械設計書_01 ●（金入）設計書(配水取水設備）_比較表_08_07_03" xfId="155"/>
    <cellStyle name="見積-桁区切り_02機械機器据付工集計表_機械設計書_01 ●（金入）設計書(配水取水設備）_比較表_08_07_03_比較表_09_03_15" xfId="156"/>
    <cellStyle name="見積-桁区切り_02機械機器据付工集計表_機械設計書_◆01次亜（機械）" xfId="157"/>
    <cellStyle name="見積-桁区切り_02機械機器据付工集計表_機械設計書_比較表(GTG)_09_07_15" xfId="158"/>
    <cellStyle name="見積-桁区切り_02機械機器据付工集計表_機械設計書_比較表_08_07_03" xfId="159"/>
    <cellStyle name="見積-桁区切り_02機械機器据付工集計表_機械設計書_比較表_08_07_03_比較表_09_03_15" xfId="160"/>
    <cellStyle name="見積-桁区切り_02機械機器据付工集計表_機械設計書_砂沼(浄)配水P" xfId="161"/>
    <cellStyle name="見積-桁区切り_02機械機器据付工集計表_機械設計書_砂沼(浄)配水P_比較表(GTG)_09_07_15" xfId="162"/>
    <cellStyle name="見積-桁区切り_02機械機器据付工集計表_機械設計書_砂沼(浄)配水P_比較表_08_07_03" xfId="163"/>
    <cellStyle name="見積-桁区切り_02機械機器据付工集計表_機械設計書_砂沼(浄)配水P_比較表_08_07_03_比較表_09_03_15" xfId="164"/>
    <cellStyle name="見積-桁区切り_02機械機器据付工集計表_機械設計書_砂沼(浄)配水P_砂沼 (金抜き)" xfId="165"/>
    <cellStyle name="見積-桁区切り_02機械機器据付工集計表_機械設計書_砂沼(浄)配水P_砂沼 (金抜き)_比較表(GTG)_09_07_15" xfId="166"/>
    <cellStyle name="見積-桁区切り_02機械機器据付工集計表_機械設計書_砂沼(浄)配水P_砂沼 (金抜き)_比較表_08_07_03" xfId="167"/>
    <cellStyle name="見積-桁区切り_02機械機器据付工集計表_機械設計書_砂沼(浄)配水P_砂沼 (金抜き)_比較表_08_07_03_比較表_09_03_15" xfId="168"/>
    <cellStyle name="見積-桁区切り_02機械機器据付工集計表_機械設計書_（１６年１月修正）鳥栖設計書" xfId="169"/>
    <cellStyle name="見積-桁区切り_02機械機器据付工集計表_砂沼(浄)配水P" xfId="170"/>
    <cellStyle name="見積-桁区切り_02機械機器据付工集計表_砂沼(浄)配水P_比較表(GTG)_09_07_15" xfId="171"/>
    <cellStyle name="見積-桁区切り_02機械機器据付工集計表_砂沼(浄)配水P_比較表_08_07_03" xfId="172"/>
    <cellStyle name="見積-桁区切り_02機械機器据付工集計表_砂沼(浄)配水P_比較表_08_07_03_比較表_09_03_15" xfId="173"/>
    <cellStyle name="見積-桁区切り_02機械機器据付工集計表_砂沼(浄)配水P_砂沼 (金抜き)" xfId="174"/>
    <cellStyle name="見積-桁区切り_02機械機器据付工集計表_砂沼(浄)配水P_砂沼 (金抜き)_比較表(GTG)_09_07_15" xfId="175"/>
    <cellStyle name="見積-桁区切り_02機械機器据付工集計表_砂沼(浄)配水P_砂沼 (金抜き)_比較表_08_07_03" xfId="176"/>
    <cellStyle name="見積-桁区切り_02機械機器据付工集計表_砂沼(浄)配水P_砂沼 (金抜き)_比較表_08_07_03_比較表_09_03_15" xfId="177"/>
    <cellStyle name="見積-桁区切り_02機械機器据付工集計表_西台設計書" xfId="178"/>
    <cellStyle name="見積-桁区切り_02機械機器据付工集計表_西台設計書_01 ●（金入）設計書(配水取水設備）" xfId="179"/>
    <cellStyle name="見積-桁区切り_02機械機器据付工集計表_西台設計書_01 ●（金入）設計書(配水取水設備）_比較表(GTG)_09_07_15" xfId="180"/>
    <cellStyle name="見積-桁区切り_02機械機器据付工集計表_西台設計書_01 ●（金入）設計書(配水取水設備）_比較表_08_07_03" xfId="181"/>
    <cellStyle name="見積-桁区切り_02機械機器据付工集計表_西台設計書_01 ●（金入）設計書(配水取水設備）_比較表_08_07_03_比較表_09_03_15" xfId="182"/>
    <cellStyle name="見積-桁区切り_02機械機器据付工集計表_西台設計書_◆01次亜（機械）" xfId="183"/>
    <cellStyle name="見積-桁区切り_02機械機器据付工集計表_西台設計書_比較表(GTG)_09_07_15" xfId="184"/>
    <cellStyle name="見積-桁区切り_02機械機器据付工集計表_西台設計書_比較表_08_07_03" xfId="185"/>
    <cellStyle name="見積-桁区切り_02機械機器据付工集計表_西台設計書_比較表_08_07_03_比較表_09_03_15" xfId="186"/>
    <cellStyle name="見積-桁区切り_02機械機器据付工集計表_西台設計書_砂沼(浄)配水P" xfId="187"/>
    <cellStyle name="見積-桁区切り_02機械機器据付工集計表_西台設計書_砂沼(浄)配水P_比較表(GTG)_09_07_15" xfId="188"/>
    <cellStyle name="見積-桁区切り_02機械機器据付工集計表_西台設計書_砂沼(浄)配水P_比較表_08_07_03" xfId="189"/>
    <cellStyle name="見積-桁区切り_02機械機器据付工集計表_西台設計書_砂沼(浄)配水P_比較表_08_07_03_比較表_09_03_15" xfId="190"/>
    <cellStyle name="見積-桁区切り_02機械機器据付工集計表_西台設計書_砂沼(浄)配水P_砂沼 (金抜き)" xfId="191"/>
    <cellStyle name="見積-桁区切り_02機械機器据付工集計表_西台設計書_砂沼(浄)配水P_砂沼 (金抜き)_比較表(GTG)_09_07_15" xfId="192"/>
    <cellStyle name="見積-桁区切り_02機械機器据付工集計表_西台設計書_砂沼(浄)配水P_砂沼 (金抜き)_比較表_08_07_03" xfId="193"/>
    <cellStyle name="見積-桁区切り_02機械機器据付工集計表_西台設計書_砂沼(浄)配水P_砂沼 (金抜き)_比較表_08_07_03_比較表_09_03_15" xfId="194"/>
    <cellStyle name="見積-桁区切り_02機械機器据付工集計表_西台設計書_（１６年１月修正）鳥栖設計書" xfId="195"/>
    <cellStyle name="見積-桁区切り_02機械機器据付工集計表_設計書(第1号機械設備工，第3号防水塗装工)" xfId="196"/>
    <cellStyle name="見積-桁区切り_02機械機器据付工集計表_設計書_051220" xfId="197"/>
    <cellStyle name="見積-桁区切り_02機械機器据付工集計表_設計書_051220_比較表(GTG)_09_07_15" xfId="198"/>
    <cellStyle name="見積-桁区切り_02機械機器据付工集計表_設計書_051220_比較表_08_07_03" xfId="199"/>
    <cellStyle name="見積-桁区切り_02機械機器据付工集計表_設計書_051220_比較表_08_07_03_比較表_09_03_15" xfId="200"/>
    <cellStyle name="見積-桁区切り_02機械機器据付工集計表_鉾田町鳥栖  見積リスト（薬注）" xfId="201"/>
    <cellStyle name="見積-桁区切り_02機械機器据付工集計表_鉾田町鳥栖  見積リスト（薬注）_比較表(GTG)_09_07_15" xfId="202"/>
    <cellStyle name="見積-桁区切り_02機械機器据付工集計表_鉾田町鳥栖  見積リスト（薬注）_比較表_08_07_03" xfId="203"/>
    <cellStyle name="見積-桁区切り_02機械機器据付工集計表_鉾田町鳥栖  見積リスト（薬注）_比較表_08_07_03_比較表_09_03_15" xfId="204"/>
    <cellStyle name="見積-桁区切り_02機械機器据付工集計表_鉾田町鳥栖  見積リスト（薬注）_砂沼(浄)配水P" xfId="205"/>
    <cellStyle name="見積-桁区切り_02機械機器据付工集計表_鉾田町鳥栖  見積リスト（薬注）_砂沼(浄)配水P_比較表(GTG)_09_07_15" xfId="206"/>
    <cellStyle name="見積-桁区切り_02機械機器据付工集計表_鉾田町鳥栖  見積リスト（薬注）_砂沼(浄)配水P_比較表_08_07_03" xfId="207"/>
    <cellStyle name="見積-桁区切り_02機械機器据付工集計表_鉾田町鳥栖  見積リスト（薬注）_砂沼(浄)配水P_比較表_08_07_03_比較表_09_03_15" xfId="208"/>
    <cellStyle name="見積-桁区切り_02機械機器据付工集計表_鉾田町鳥栖  見積リスト（薬注）_砂沼(浄)配水P_砂沼 (金抜き)" xfId="209"/>
    <cellStyle name="見積-桁区切り_02機械機器据付工集計表_鉾田町鳥栖  見積リスト（薬注）_砂沼(浄)配水P_砂沼 (金抜き)_比較表(GTG)_09_07_15" xfId="210"/>
    <cellStyle name="見積-桁区切り_02機械機器据付工集計表_鉾田町鳥栖  見積リスト（薬注）_砂沼(浄)配水P_砂沼 (金抜き)_比較表_08_07_03" xfId="211"/>
    <cellStyle name="見積-桁区切り_02機械機器据付工集計表_鉾田町鳥栖  見積リスト（薬注）_砂沼(浄)配水P_砂沼 (金抜き)_比較表_08_07_03_比較表_09_03_15" xfId="212"/>
    <cellStyle name="見積-桁区切り_02機械機器据付工集計表_鉾田町鳥栖 見積リスト（電気） " xfId="213"/>
    <cellStyle name="見積-桁区切り_02機械機器据付工集計表_鉾田町鳥栖 見積リスト（電気） _比較表(GTG)_09_07_15" xfId="214"/>
    <cellStyle name="見積-桁区切り_02機械機器据付工集計表_鉾田町鳥栖 見積リスト（電気） _比較表_08_07_03" xfId="215"/>
    <cellStyle name="見積-桁区切り_02機械機器据付工集計表_鉾田町鳥栖 見積リスト（電気） _比較表_08_07_03_比較表_09_03_15" xfId="216"/>
    <cellStyle name="見積-桁区切り_02機械機器据付工集計表_鉾田町鳥栖 見積リスト（電気） _砂沼(浄)配水P" xfId="217"/>
    <cellStyle name="見積-桁区切り_02機械機器据付工集計表_鉾田町鳥栖 見積リスト（電気） _砂沼(浄)配水P_比較表(GTG)_09_07_15" xfId="218"/>
    <cellStyle name="見積-桁区切り_02機械機器据付工集計表_鉾田町鳥栖 見積リスト（電気） _砂沼(浄)配水P_比較表_08_07_03" xfId="219"/>
    <cellStyle name="見積-桁区切り_02機械機器据付工集計表_鉾田町鳥栖 見積リスト（電気） _砂沼(浄)配水P_比較表_08_07_03_比較表_09_03_15" xfId="220"/>
    <cellStyle name="見積-桁区切り_02機械機器据付工集計表_鉾田町鳥栖 見積リスト（電気） _砂沼(浄)配水P_砂沼 (金抜き)" xfId="221"/>
    <cellStyle name="見積-桁区切り_02機械機器据付工集計表_鉾田町鳥栖 見積リスト（電気） _砂沼(浄)配水P_砂沼 (金抜き)_比較表(GTG)_09_07_15" xfId="222"/>
    <cellStyle name="見積-桁区切り_02機械機器据付工集計表_鉾田町鳥栖 見積リスト（電気） _砂沼(浄)配水P_砂沼 (金抜き)_比較表_08_07_03" xfId="223"/>
    <cellStyle name="見積-桁区切り_02機械機器据付工集計表_鉾田町鳥栖 見積リスト（電気） _砂沼(浄)配水P_砂沼 (金抜き)_比較表_08_07_03_比較表_09_03_15" xfId="224"/>
    <cellStyle name="見積-桁区切り_02機械機器据付工集計表_鉾田設計書" xfId="225"/>
    <cellStyle name="見積-桁区切り_02機械機器据付工集計表_鏡および内訳書（土木）" xfId="226"/>
    <cellStyle name="見積-桁区切り_02機械機器据付工集計表_鳥栖" xfId="227"/>
    <cellStyle name="見積-桁区切り_02機械機器据付工集計表_鳥栖_01 ●（金入）設計書(配水取水設備）" xfId="228"/>
    <cellStyle name="見積-桁区切り_02機械機器据付工集計表_鳥栖_01 ●（金入）設計書(配水取水設備）_比較表(GTG)_09_07_15" xfId="229"/>
    <cellStyle name="見積-桁区切り_02機械機器据付工集計表_鳥栖_01 ●（金入）設計書(配水取水設備）_比較表_08_07_03" xfId="230"/>
    <cellStyle name="見積-桁区切り_02機械機器据付工集計表_鳥栖_01 ●（金入）設計書(配水取水設備）_比較表_08_07_03_比較表_09_03_15" xfId="231"/>
    <cellStyle name="見積-桁区切り_02機械機器据付工集計表_鳥栖_◆01次亜（機械）" xfId="232"/>
    <cellStyle name="見積-桁区切り_02機械機器据付工集計表_鳥栖_比較表(GTG)_09_07_15" xfId="233"/>
    <cellStyle name="見積-桁区切り_02機械機器据付工集計表_鳥栖_比較表_08_07_03" xfId="234"/>
    <cellStyle name="見積-桁区切り_02機械機器据付工集計表_鳥栖_比較表_08_07_03_比較表_09_03_15" xfId="235"/>
    <cellStyle name="見積-桁区切り_02機械機器据付工集計表_鳥栖_砂沼(浄)配水P" xfId="236"/>
    <cellStyle name="見積-桁区切り_02機械機器据付工集計表_鳥栖_砂沼(浄)配水P_比較表(GTG)_09_07_15" xfId="237"/>
    <cellStyle name="見積-桁区切り_02機械機器据付工集計表_鳥栖_砂沼(浄)配水P_比較表_08_07_03" xfId="238"/>
    <cellStyle name="見積-桁区切り_02機械機器据付工集計表_鳥栖_砂沼(浄)配水P_比較表_08_07_03_比較表_09_03_15" xfId="239"/>
    <cellStyle name="見積-桁区切り_02機械機器据付工集計表_鳥栖_砂沼(浄)配水P_砂沼 (金抜き)" xfId="240"/>
    <cellStyle name="見積-桁区切り_02機械機器据付工集計表_鳥栖_砂沼(浄)配水P_砂沼 (金抜き)_比較表(GTG)_09_07_15" xfId="241"/>
    <cellStyle name="見積-桁区切り_02機械機器据付工集計表_鳥栖_砂沼(浄)配水P_砂沼 (金抜き)_比較表_08_07_03" xfId="242"/>
    <cellStyle name="見積-桁区切り_02機械機器据付工集計表_鳥栖_砂沼(浄)配水P_砂沼 (金抜き)_比較表_08_07_03_比較表_09_03_15" xfId="243"/>
    <cellStyle name="見積-桁区切り_02機械機器据付工集計表_鳥栖_（１６年１月修正）鳥栖設計書" xfId="244"/>
    <cellStyle name="見積-桁区切り_02機械機器据付工集計表_（１６年１月修正）鳥栖設計書" xfId="245"/>
    <cellStyle name="見積-桁区切り_H16鳥栖代価表" xfId="246"/>
    <cellStyle name="見積-桁区切り_H16鳥栖代価表_鳥栖設計書(040323)" xfId="247"/>
    <cellStyle name="見積-桁区切り_◆01次亜（機械）" xfId="248"/>
    <cellStyle name="見積-桁区切り_機械設計書" xfId="249"/>
    <cellStyle name="見積-桁区切り_機械設計書_01 ●（金入）設計書(配水取水設備）" xfId="250"/>
    <cellStyle name="見積-桁区切り_機械設計書_01 ●（金入）設計書(配水取水設備）_比較表(GTG)_09_07_15" xfId="251"/>
    <cellStyle name="見積-桁区切り_機械設計書_01 ●（金入）設計書(配水取水設備）_比較表_08_07_03" xfId="252"/>
    <cellStyle name="見積-桁区切り_機械設計書_01 ●（金入）設計書(配水取水設備）_比較表_08_07_03_比較表_09_03_15" xfId="253"/>
    <cellStyle name="見積-桁区切り_機械設計書_◆01次亜（機械）" xfId="254"/>
    <cellStyle name="見積-桁区切り_機械設計書_比較表(GTG)_09_07_15" xfId="255"/>
    <cellStyle name="見積-桁区切り_機械設計書_比較表_08_07_03" xfId="256"/>
    <cellStyle name="見積-桁区切り_機械設計書_比較表_08_07_03_比較表_09_03_15" xfId="257"/>
    <cellStyle name="見積-桁区切り_機械設計書_砂沼(浄)配水P" xfId="258"/>
    <cellStyle name="見積-桁区切り_機械設計書_砂沼(浄)配水P_比較表(GTG)_09_07_15" xfId="259"/>
    <cellStyle name="見積-桁区切り_機械設計書_砂沼(浄)配水P_比較表_08_07_03" xfId="260"/>
    <cellStyle name="見積-桁区切り_機械設計書_砂沼(浄)配水P_比較表_08_07_03_比較表_09_03_15" xfId="261"/>
    <cellStyle name="見積-桁区切り_機械設計書_砂沼(浄)配水P_砂沼 (金抜き)" xfId="262"/>
    <cellStyle name="見積-桁区切り_機械設計書_砂沼(浄)配水P_砂沼 (金抜き)_比較表(GTG)_09_07_15" xfId="263"/>
    <cellStyle name="見積-桁区切り_機械設計書_砂沼(浄)配水P_砂沼 (金抜き)_比較表_08_07_03" xfId="264"/>
    <cellStyle name="見積-桁区切り_機械設計書_砂沼(浄)配水P_砂沼 (金抜き)_比較表_08_07_03_比較表_09_03_15" xfId="265"/>
    <cellStyle name="見積-桁区切り_機械設計書_（１６年１月修正）鳥栖設計書" xfId="266"/>
    <cellStyle name="見積-桁区切り_砂沼(浄)配水P" xfId="267"/>
    <cellStyle name="見積-桁区切り_砂沼(浄)配水P_比較表(GTG)_09_07_15" xfId="268"/>
    <cellStyle name="見積-桁区切り_砂沼(浄)配水P_比較表_08_07_03" xfId="269"/>
    <cellStyle name="見積-桁区切り_砂沼(浄)配水P_比較表_08_07_03_比較表_09_03_15" xfId="270"/>
    <cellStyle name="見積-桁区切り_砂沼(浄)配水P_砂沼 (金抜き)" xfId="271"/>
    <cellStyle name="見積-桁区切り_砂沼(浄)配水P_砂沼 (金抜き)_比較表(GTG)_09_07_15" xfId="272"/>
    <cellStyle name="見積-桁区切り_砂沼(浄)配水P_砂沼 (金抜き)_比較表_08_07_03" xfId="273"/>
    <cellStyle name="見積-桁区切り_砂沼(浄)配水P_砂沼 (金抜き)_比較表_08_07_03_比較表_09_03_15" xfId="274"/>
    <cellStyle name="見積-桁区切り_西台設計書" xfId="275"/>
    <cellStyle name="見積-桁区切り_西台設計書_01 ●（金入）設計書(配水取水設備）" xfId="276"/>
    <cellStyle name="見積-桁区切り_西台設計書_01 ●（金入）設計書(配水取水設備）_比較表(GTG)_09_07_15" xfId="277"/>
    <cellStyle name="見積-桁区切り_西台設計書_01 ●（金入）設計書(配水取水設備）_比較表_08_07_03" xfId="278"/>
    <cellStyle name="見積-桁区切り_西台設計書_01 ●（金入）設計書(配水取水設備）_比較表_08_07_03_比較表_09_03_15" xfId="279"/>
    <cellStyle name="見積-桁区切り_西台設計書_◆01次亜（機械）" xfId="280"/>
    <cellStyle name="見積-桁区切り_西台設計書_比較表(GTG)_09_07_15" xfId="281"/>
    <cellStyle name="見積-桁区切り_西台設計書_比較表_08_07_03" xfId="282"/>
    <cellStyle name="見積-桁区切り_西台設計書_比較表_08_07_03_比較表_09_03_15" xfId="283"/>
    <cellStyle name="見積-桁区切り_西台設計書_砂沼(浄)配水P" xfId="284"/>
    <cellStyle name="見積-桁区切り_西台設計書_砂沼(浄)配水P_比較表(GTG)_09_07_15" xfId="285"/>
    <cellStyle name="見積-桁区切り_西台設計書_砂沼(浄)配水P_比較表_08_07_03" xfId="286"/>
    <cellStyle name="見積-桁区切り_西台設計書_砂沼(浄)配水P_比較表_08_07_03_比較表_09_03_15" xfId="287"/>
    <cellStyle name="見積-桁区切り_西台設計書_砂沼(浄)配水P_砂沼 (金抜き)" xfId="288"/>
    <cellStyle name="見積-桁区切り_西台設計書_砂沼(浄)配水P_砂沼 (金抜き)_比較表(GTG)_09_07_15" xfId="289"/>
    <cellStyle name="見積-桁区切り_西台設計書_砂沼(浄)配水P_砂沼 (金抜き)_比較表_08_07_03" xfId="290"/>
    <cellStyle name="見積-桁区切り_西台設計書_砂沼(浄)配水P_砂沼 (金抜き)_比較表_08_07_03_比較表_09_03_15" xfId="291"/>
    <cellStyle name="見積-桁区切り_西台設計書_（１６年１月修正）鳥栖設計書" xfId="292"/>
    <cellStyle name="見積-桁区切り_設計書(第1号機械設備工，第3号防水塗装工)" xfId="293"/>
    <cellStyle name="見積-桁区切り_設計書_051220" xfId="294"/>
    <cellStyle name="見積-桁区切り_設計書_051220_比較表(GTG)_09_07_15" xfId="295"/>
    <cellStyle name="見積-桁区切り_設計書_051220_比較表_08_07_03" xfId="296"/>
    <cellStyle name="見積-桁区切り_設計書_051220_比較表_08_07_03_比較表_09_03_15" xfId="297"/>
    <cellStyle name="見積-桁区切り_配水ﾎﾟﾝﾌﾟ数量計算書" xfId="298"/>
    <cellStyle name="見積-桁区切り_鉾田町鳥栖  見積リスト（薬注）" xfId="299"/>
    <cellStyle name="見積-桁区切り_鉾田町鳥栖  見積リスト（薬注）_比較表(GTG)_09_07_15" xfId="300"/>
    <cellStyle name="見積-桁区切り_鉾田町鳥栖  見積リスト（薬注）_比較表_08_07_03" xfId="301"/>
    <cellStyle name="見積-桁区切り_鉾田町鳥栖  見積リスト（薬注）_比較表_08_07_03_比較表_09_03_15" xfId="302"/>
    <cellStyle name="見積-桁区切り_鉾田町鳥栖  見積リスト（薬注）_砂沼(浄)配水P" xfId="303"/>
    <cellStyle name="見積-桁区切り_鉾田町鳥栖  見積リスト（薬注）_砂沼(浄)配水P_比較表(GTG)_09_07_15" xfId="304"/>
    <cellStyle name="見積-桁区切り_鉾田町鳥栖  見積リスト（薬注）_砂沼(浄)配水P_比較表_08_07_03" xfId="305"/>
    <cellStyle name="見積-桁区切り_鉾田町鳥栖  見積リスト（薬注）_砂沼(浄)配水P_比較表_08_07_03_比較表_09_03_15" xfId="306"/>
    <cellStyle name="見積-桁区切り_鉾田町鳥栖  見積リスト（薬注）_砂沼(浄)配水P_砂沼 (金抜き)" xfId="307"/>
    <cellStyle name="見積-桁区切り_鉾田町鳥栖  見積リスト（薬注）_砂沼(浄)配水P_砂沼 (金抜き)_比較表(GTG)_09_07_15" xfId="308"/>
    <cellStyle name="見積-桁区切り_鉾田町鳥栖  見積リスト（薬注）_砂沼(浄)配水P_砂沼 (金抜き)_比較表_08_07_03" xfId="309"/>
    <cellStyle name="見積-桁区切り_鉾田町鳥栖  見積リスト（薬注）_砂沼(浄)配水P_砂沼 (金抜き)_比較表_08_07_03_比較表_09_03_15" xfId="310"/>
    <cellStyle name="見積-桁区切り_鉾田町鳥栖 見積リスト（電気） " xfId="311"/>
    <cellStyle name="見積-桁区切り_鉾田町鳥栖 見積リスト（電気） _比較表(GTG)_09_07_15" xfId="312"/>
    <cellStyle name="見積-桁区切り_鉾田町鳥栖 見積リスト（電気） _比較表_08_07_03" xfId="313"/>
    <cellStyle name="見積-桁区切り_鉾田町鳥栖 見積リスト（電気） _比較表_08_07_03_比較表_09_03_15" xfId="314"/>
    <cellStyle name="見積-桁区切り_鉾田町鳥栖 見積リスト（電気） _砂沼(浄)配水P" xfId="315"/>
    <cellStyle name="見積-桁区切り_鉾田町鳥栖 見積リスト（電気） _砂沼(浄)配水P_比較表(GTG)_09_07_15" xfId="316"/>
    <cellStyle name="見積-桁区切り_鉾田町鳥栖 見積リスト（電気） _砂沼(浄)配水P_比較表_08_07_03" xfId="317"/>
    <cellStyle name="見積-桁区切り_鉾田町鳥栖 見積リスト（電気） _砂沼(浄)配水P_比較表_08_07_03_比較表_09_03_15" xfId="318"/>
    <cellStyle name="見積-桁区切り_鉾田町鳥栖 見積リスト（電気） _砂沼(浄)配水P_砂沼 (金抜き)" xfId="319"/>
    <cellStyle name="見積-桁区切り_鉾田町鳥栖 見積リスト（電気） _砂沼(浄)配水P_砂沼 (金抜き)_比較表(GTG)_09_07_15" xfId="320"/>
    <cellStyle name="見積-桁区切り_鉾田町鳥栖 見積リスト（電気） _砂沼(浄)配水P_砂沼 (金抜き)_比較表_08_07_03" xfId="321"/>
    <cellStyle name="見積-桁区切り_鉾田町鳥栖 見積リスト（電気） _砂沼(浄)配水P_砂沼 (金抜き)_比較表_08_07_03_比較表_09_03_15" xfId="322"/>
    <cellStyle name="見積-桁区切り_鉾田設計書" xfId="323"/>
    <cellStyle name="見積-桁区切り_鏡および内訳書（土木）" xfId="324"/>
    <cellStyle name="見積-桁区切り_鳥栖" xfId="325"/>
    <cellStyle name="見積-桁区切り_鳥栖_01 ●（金入）設計書(配水取水設備）" xfId="326"/>
    <cellStyle name="見積-桁区切り_鳥栖_01 ●（金入）設計書(配水取水設備）_比較表(GTG)_09_07_15" xfId="327"/>
    <cellStyle name="見積-桁区切り_鳥栖_01 ●（金入）設計書(配水取水設備）_比較表_08_07_03" xfId="328"/>
    <cellStyle name="見積-桁区切り_鳥栖_01 ●（金入）設計書(配水取水設備）_比較表_08_07_03_比較表_09_03_15" xfId="329"/>
    <cellStyle name="見積-桁区切り_鳥栖_◆01次亜（機械）" xfId="330"/>
    <cellStyle name="見積-桁区切り_鳥栖_比較表(GTG)_09_07_15" xfId="331"/>
    <cellStyle name="見積-桁区切り_鳥栖_比較表_08_07_03" xfId="332"/>
    <cellStyle name="見積-桁区切り_鳥栖_比較表_08_07_03_比較表_09_03_15" xfId="333"/>
    <cellStyle name="見積-桁区切り_鳥栖_砂沼(浄)配水P" xfId="334"/>
    <cellStyle name="見積-桁区切り_鳥栖_砂沼(浄)配水P_比較表(GTG)_09_07_15" xfId="335"/>
    <cellStyle name="見積-桁区切り_鳥栖_砂沼(浄)配水P_比較表_08_07_03" xfId="336"/>
    <cellStyle name="見積-桁区切り_鳥栖_砂沼(浄)配水P_比較表_08_07_03_比較表_09_03_15" xfId="337"/>
    <cellStyle name="見積-桁区切り_鳥栖_砂沼(浄)配水P_砂沼 (金抜き)" xfId="338"/>
    <cellStyle name="見積-桁区切り_鳥栖_砂沼(浄)配水P_砂沼 (金抜き)_比較表(GTG)_09_07_15" xfId="339"/>
    <cellStyle name="見積-桁区切り_鳥栖_砂沼(浄)配水P_砂沼 (金抜き)_比較表_08_07_03" xfId="340"/>
    <cellStyle name="見積-桁区切り_鳥栖_砂沼(浄)配水P_砂沼 (金抜き)_比較表_08_07_03_比較表_09_03_15" xfId="341"/>
    <cellStyle name="見積-桁区切り_鳥栖_（１６年１月修正）鳥栖設計書" xfId="342"/>
    <cellStyle name="見積-桁区切り_（１６年１月修正）鳥栖設計書" xfId="343"/>
    <cellStyle name="見積-通貨記号" xfId="344"/>
    <cellStyle name="見積桁区切り" xfId="345"/>
    <cellStyle name="見積桁区切り_01 ●（金入）設計書(配水取水設備）" xfId="346"/>
    <cellStyle name="見積桁区切り_01 ●（金入）設計書(配水取水設備）_比較表(GTG)_09_07_15" xfId="347"/>
    <cellStyle name="見積桁区切り_01 ●（金入）設計書(配水取水設備）_比較表_08_07_03" xfId="348"/>
    <cellStyle name="見積桁区切り_01 ●（金入）設計書(配水取水設備）_比較表_08_07_03_比較表_09_03_15" xfId="349"/>
    <cellStyle name="見積桁区切り_02機械機器据付工集計表" xfId="350"/>
    <cellStyle name="見積桁区切り_02機械機器据付工集計表_01 ●（金入）設計書(配水取水設備）" xfId="351"/>
    <cellStyle name="見積桁区切り_02機械機器据付工集計表_01 ●（金入）設計書(配水取水設備）_比較表(GTG)_09_07_15" xfId="352"/>
    <cellStyle name="見積桁区切り_02機械機器据付工集計表_01 ●（金入）設計書(配水取水設備）_比較表_08_07_03" xfId="353"/>
    <cellStyle name="見積桁区切り_02機械機器据付工集計表_01 ●（金入）設計書(配水取水設備）_比較表_08_07_03_比較表_09_03_15" xfId="354"/>
    <cellStyle name="見積桁区切り_02機械機器据付工集計表_H16鳥栖代価表" xfId="355"/>
    <cellStyle name="見積桁区切り_02機械機器据付工集計表_H16鳥栖代価表_鳥栖設計書(040323)" xfId="356"/>
    <cellStyle name="見積桁区切り_02機械機器据付工集計表_◆01次亜（機械）" xfId="357"/>
    <cellStyle name="見積桁区切り_02機械機器据付工集計表_機械設計書" xfId="358"/>
    <cellStyle name="見積桁区切り_02機械機器据付工集計表_機械設計書_01 ●（金入）設計書(配水取水設備）" xfId="359"/>
    <cellStyle name="見積桁区切り_02機械機器据付工集計表_機械設計書_01 ●（金入）設計書(配水取水設備）_比較表(GTG)_09_07_15" xfId="360"/>
    <cellStyle name="見積桁区切り_02機械機器据付工集計表_機械設計書_01 ●（金入）設計書(配水取水設備）_比較表_08_07_03" xfId="361"/>
    <cellStyle name="見積桁区切り_02機械機器据付工集計表_機械設計書_01 ●（金入）設計書(配水取水設備）_比較表_08_07_03_比較表_09_03_15" xfId="362"/>
    <cellStyle name="見積桁区切り_02機械機器据付工集計表_機械設計書_◆01次亜（機械）" xfId="363"/>
    <cellStyle name="見積桁区切り_02機械機器据付工集計表_機械設計書_比較表(GTG)_09_07_15" xfId="364"/>
    <cellStyle name="見積桁区切り_02機械機器据付工集計表_機械設計書_比較表_08_07_03" xfId="365"/>
    <cellStyle name="見積桁区切り_02機械機器据付工集計表_機械設計書_比較表_08_07_03_比較表_09_03_15" xfId="366"/>
    <cellStyle name="見積桁区切り_02機械機器据付工集計表_機械設計書_砂沼(浄)配水P" xfId="367"/>
    <cellStyle name="見積桁区切り_02機械機器据付工集計表_機械設計書_砂沼(浄)配水P_比較表(GTG)_09_07_15" xfId="368"/>
    <cellStyle name="見積桁区切り_02機械機器据付工集計表_機械設計書_砂沼(浄)配水P_比較表_08_07_03" xfId="369"/>
    <cellStyle name="見積桁区切り_02機械機器据付工集計表_機械設計書_砂沼(浄)配水P_比較表_08_07_03_比較表_09_03_15" xfId="370"/>
    <cellStyle name="見積桁区切り_02機械機器据付工集計表_機械設計書_砂沼(浄)配水P_砂沼 (金抜き)" xfId="371"/>
    <cellStyle name="見積桁区切り_02機械機器据付工集計表_機械設計書_砂沼(浄)配水P_砂沼 (金抜き)_比較表(GTG)_09_07_15" xfId="372"/>
    <cellStyle name="見積桁区切り_02機械機器据付工集計表_機械設計書_砂沼(浄)配水P_砂沼 (金抜き)_比較表_08_07_03" xfId="373"/>
    <cellStyle name="見積桁区切り_02機械機器据付工集計表_機械設計書_砂沼(浄)配水P_砂沼 (金抜き)_比較表_08_07_03_比較表_09_03_15" xfId="374"/>
    <cellStyle name="見積桁区切り_02機械機器据付工集計表_機械設計書_（１６年１月修正）鳥栖設計書" xfId="375"/>
    <cellStyle name="見積桁区切り_02機械機器据付工集計表_砂沼(浄)配水P" xfId="376"/>
    <cellStyle name="見積桁区切り_02機械機器据付工集計表_砂沼(浄)配水P_比較表(GTG)_09_07_15" xfId="377"/>
    <cellStyle name="見積桁区切り_02機械機器据付工集計表_砂沼(浄)配水P_比較表_08_07_03" xfId="378"/>
    <cellStyle name="見積桁区切り_02機械機器据付工集計表_砂沼(浄)配水P_比較表_08_07_03_比較表_09_03_15" xfId="379"/>
    <cellStyle name="見積桁区切り_02機械機器据付工集計表_砂沼(浄)配水P_砂沼 (金抜き)" xfId="380"/>
    <cellStyle name="見積桁区切り_02機械機器据付工集計表_砂沼(浄)配水P_砂沼 (金抜き)_比較表(GTG)_09_07_15" xfId="381"/>
    <cellStyle name="見積桁区切り_02機械機器据付工集計表_砂沼(浄)配水P_砂沼 (金抜き)_比較表_08_07_03" xfId="382"/>
    <cellStyle name="見積桁区切り_02機械機器据付工集計表_砂沼(浄)配水P_砂沼 (金抜き)_比較表_08_07_03_比較表_09_03_15" xfId="383"/>
    <cellStyle name="見積桁区切り_02機械機器据付工集計表_西台設計書" xfId="384"/>
    <cellStyle name="見積桁区切り_02機械機器据付工集計表_西台設計書_01 ●（金入）設計書(配水取水設備）" xfId="385"/>
    <cellStyle name="見積桁区切り_02機械機器据付工集計表_西台設計書_01 ●（金入）設計書(配水取水設備）_比較表(GTG)_09_07_15" xfId="386"/>
    <cellStyle name="見積桁区切り_02機械機器据付工集計表_西台設計書_01 ●（金入）設計書(配水取水設備）_比較表_08_07_03" xfId="387"/>
    <cellStyle name="見積桁区切り_02機械機器据付工集計表_西台設計書_01 ●（金入）設計書(配水取水設備）_比較表_08_07_03_比較表_09_03_15" xfId="388"/>
    <cellStyle name="見積桁区切り_02機械機器据付工集計表_西台設計書_◆01次亜（機械）" xfId="389"/>
    <cellStyle name="見積桁区切り_02機械機器据付工集計表_西台設計書_比較表(GTG)_09_07_15" xfId="390"/>
    <cellStyle name="見積桁区切り_02機械機器据付工集計表_西台設計書_比較表_08_07_03" xfId="391"/>
    <cellStyle name="見積桁区切り_02機械機器据付工集計表_西台設計書_比較表_08_07_03_比較表_09_03_15" xfId="392"/>
    <cellStyle name="見積桁区切り_02機械機器据付工集計表_西台設計書_砂沼(浄)配水P" xfId="393"/>
    <cellStyle name="見積桁区切り_02機械機器据付工集計表_西台設計書_砂沼(浄)配水P_比較表(GTG)_09_07_15" xfId="394"/>
    <cellStyle name="見積桁区切り_02機械機器据付工集計表_西台設計書_砂沼(浄)配水P_比較表_08_07_03" xfId="395"/>
    <cellStyle name="見積桁区切り_02機械機器据付工集計表_西台設計書_砂沼(浄)配水P_比較表_08_07_03_比較表_09_03_15" xfId="396"/>
    <cellStyle name="見積桁区切り_02機械機器据付工集計表_西台設計書_砂沼(浄)配水P_砂沼 (金抜き)" xfId="397"/>
    <cellStyle name="見積桁区切り_02機械機器据付工集計表_西台設計書_砂沼(浄)配水P_砂沼 (金抜き)_比較表(GTG)_09_07_15" xfId="398"/>
    <cellStyle name="見積桁区切り_02機械機器据付工集計表_西台設計書_砂沼(浄)配水P_砂沼 (金抜き)_比較表_08_07_03" xfId="399"/>
    <cellStyle name="見積桁区切り_02機械機器据付工集計表_西台設計書_砂沼(浄)配水P_砂沼 (金抜き)_比較表_08_07_03_比較表_09_03_15" xfId="400"/>
    <cellStyle name="見積桁区切り_02機械機器据付工集計表_西台設計書_（１６年１月修正）鳥栖設計書" xfId="401"/>
    <cellStyle name="見積桁区切り_02機械機器据付工集計表_設計書(第1号機械設備工，第3号防水塗装工)" xfId="402"/>
    <cellStyle name="見積桁区切り_02機械機器据付工集計表_設計書_051220" xfId="403"/>
    <cellStyle name="見積桁区切り_02機械機器据付工集計表_設計書_051220_比較表(GTG)_09_07_15" xfId="404"/>
    <cellStyle name="見積桁区切り_02機械機器据付工集計表_設計書_051220_比較表_08_07_03" xfId="405"/>
    <cellStyle name="見積桁区切り_02機械機器据付工集計表_設計書_051220_比較表_08_07_03_比較表_09_03_15" xfId="406"/>
    <cellStyle name="見積桁区切り_02機械機器据付工集計表_鉾田町鳥栖  見積リスト（薬注）" xfId="407"/>
    <cellStyle name="見積桁区切り_02機械機器据付工集計表_鉾田町鳥栖  見積リスト（薬注）_比較表(GTG)_09_07_15" xfId="408"/>
    <cellStyle name="見積桁区切り_02機械機器据付工集計表_鉾田町鳥栖  見積リスト（薬注）_比較表_08_07_03" xfId="409"/>
    <cellStyle name="見積桁区切り_02機械機器据付工集計表_鉾田町鳥栖  見積リスト（薬注）_比較表_08_07_03_比較表_09_03_15" xfId="410"/>
    <cellStyle name="見積桁区切り_02機械機器据付工集計表_鉾田町鳥栖  見積リスト（薬注）_砂沼(浄)配水P" xfId="411"/>
    <cellStyle name="見積桁区切り_02機械機器据付工集計表_鉾田町鳥栖  見積リスト（薬注）_砂沼(浄)配水P_比較表(GTG)_09_07_15" xfId="412"/>
    <cellStyle name="見積桁区切り_02機械機器据付工集計表_鉾田町鳥栖  見積リスト（薬注）_砂沼(浄)配水P_比較表_08_07_03" xfId="413"/>
    <cellStyle name="見積桁区切り_02機械機器据付工集計表_鉾田町鳥栖  見積リスト（薬注）_砂沼(浄)配水P_比較表_08_07_03_比較表_09_03_15" xfId="414"/>
    <cellStyle name="見積桁区切り_02機械機器据付工集計表_鉾田町鳥栖  見積リスト（薬注）_砂沼(浄)配水P_砂沼 (金抜き)" xfId="415"/>
    <cellStyle name="見積桁区切り_02機械機器据付工集計表_鉾田町鳥栖  見積リスト（薬注）_砂沼(浄)配水P_砂沼 (金抜き)_比較表(GTG)_09_07_15" xfId="416"/>
    <cellStyle name="見積桁区切り_02機械機器据付工集計表_鉾田町鳥栖  見積リスト（薬注）_砂沼(浄)配水P_砂沼 (金抜き)_比較表_08_07_03" xfId="417"/>
    <cellStyle name="見積桁区切り_02機械機器据付工集計表_鉾田町鳥栖  見積リスト（薬注）_砂沼(浄)配水P_砂沼 (金抜き)_比較表_08_07_03_比較表_09_03_15" xfId="418"/>
    <cellStyle name="見積桁区切り_02機械機器据付工集計表_鉾田町鳥栖 見積リスト（電気） " xfId="419"/>
    <cellStyle name="見積桁区切り_02機械機器据付工集計表_鉾田町鳥栖 見積リスト（電気） _比較表(GTG)_09_07_15" xfId="420"/>
    <cellStyle name="見積桁区切り_02機械機器据付工集計表_鉾田町鳥栖 見積リスト（電気） _比較表_08_07_03" xfId="421"/>
    <cellStyle name="見積桁区切り_02機械機器据付工集計表_鉾田町鳥栖 見積リスト（電気） _比較表_08_07_03_比較表_09_03_15" xfId="422"/>
    <cellStyle name="見積桁区切り_02機械機器据付工集計表_鉾田町鳥栖 見積リスト（電気） _砂沼(浄)配水P" xfId="423"/>
    <cellStyle name="見積桁区切り_02機械機器据付工集計表_鉾田町鳥栖 見積リスト（電気） _砂沼(浄)配水P_比較表(GTG)_09_07_15" xfId="424"/>
    <cellStyle name="見積桁区切り_02機械機器据付工集計表_鉾田町鳥栖 見積リスト（電気） _砂沼(浄)配水P_比較表_08_07_03" xfId="425"/>
    <cellStyle name="見積桁区切り_02機械機器据付工集計表_鉾田町鳥栖 見積リスト（電気） _砂沼(浄)配水P_比較表_08_07_03_比較表_09_03_15" xfId="426"/>
    <cellStyle name="見積桁区切り_02機械機器据付工集計表_鉾田町鳥栖 見積リスト（電気） _砂沼(浄)配水P_砂沼 (金抜き)" xfId="427"/>
    <cellStyle name="見積桁区切り_02機械機器据付工集計表_鉾田町鳥栖 見積リスト（電気） _砂沼(浄)配水P_砂沼 (金抜き)_比較表(GTG)_09_07_15" xfId="428"/>
    <cellStyle name="見積桁区切り_02機械機器据付工集計表_鉾田町鳥栖 見積リスト（電気） _砂沼(浄)配水P_砂沼 (金抜き)_比較表_08_07_03" xfId="429"/>
    <cellStyle name="見積桁区切り_02機械機器据付工集計表_鉾田町鳥栖 見積リスト（電気） _砂沼(浄)配水P_砂沼 (金抜き)_比較表_08_07_03_比較表_09_03_15" xfId="430"/>
    <cellStyle name="見積桁区切り_02機械機器据付工集計表_鉾田設計書" xfId="431"/>
    <cellStyle name="見積桁区切り_02機械機器据付工集計表_鏡および内訳書（土木）" xfId="432"/>
    <cellStyle name="見積桁区切り_02機械機器据付工集計表_鳥栖" xfId="433"/>
    <cellStyle name="見積桁区切り_02機械機器据付工集計表_鳥栖_01 ●（金入）設計書(配水取水設備）" xfId="434"/>
    <cellStyle name="見積桁区切り_02機械機器据付工集計表_鳥栖_01 ●（金入）設計書(配水取水設備）_比較表(GTG)_09_07_15" xfId="435"/>
    <cellStyle name="見積桁区切り_02機械機器据付工集計表_鳥栖_01 ●（金入）設計書(配水取水設備）_比較表_08_07_03" xfId="436"/>
    <cellStyle name="見積桁区切り_02機械機器据付工集計表_鳥栖_01 ●（金入）設計書(配水取水設備）_比較表_08_07_03_比較表_09_03_15" xfId="437"/>
    <cellStyle name="見積桁区切り_02機械機器据付工集計表_鳥栖_◆01次亜（機械）" xfId="438"/>
    <cellStyle name="見積桁区切り_02機械機器据付工集計表_鳥栖_比較表(GTG)_09_07_15" xfId="439"/>
    <cellStyle name="見積桁区切り_02機械機器据付工集計表_鳥栖_比較表_08_07_03" xfId="440"/>
    <cellStyle name="見積桁区切り_02機械機器据付工集計表_鳥栖_比較表_08_07_03_比較表_09_03_15" xfId="441"/>
    <cellStyle name="見積桁区切り_02機械機器据付工集計表_鳥栖_砂沼(浄)配水P" xfId="442"/>
    <cellStyle name="見積桁区切り_02機械機器据付工集計表_鳥栖_砂沼(浄)配水P_比較表(GTG)_09_07_15" xfId="443"/>
    <cellStyle name="見積桁区切り_02機械機器据付工集計表_鳥栖_砂沼(浄)配水P_比較表_08_07_03" xfId="444"/>
    <cellStyle name="見積桁区切り_02機械機器据付工集計表_鳥栖_砂沼(浄)配水P_比較表_08_07_03_比較表_09_03_15" xfId="445"/>
    <cellStyle name="見積桁区切り_02機械機器据付工集計表_鳥栖_砂沼(浄)配水P_砂沼 (金抜き)" xfId="446"/>
    <cellStyle name="見積桁区切り_02機械機器据付工集計表_鳥栖_砂沼(浄)配水P_砂沼 (金抜き)_比較表(GTG)_09_07_15" xfId="447"/>
    <cellStyle name="見積桁区切り_02機械機器据付工集計表_鳥栖_砂沼(浄)配水P_砂沼 (金抜き)_比較表_08_07_03" xfId="448"/>
    <cellStyle name="見積桁区切り_02機械機器据付工集計表_鳥栖_砂沼(浄)配水P_砂沼 (金抜き)_比較表_08_07_03_比較表_09_03_15" xfId="449"/>
    <cellStyle name="見積桁区切り_02機械機器据付工集計表_鳥栖_（１６年１月修正）鳥栖設計書" xfId="450"/>
    <cellStyle name="見積桁区切り_02機械機器据付工集計表_（１６年１月修正）鳥栖設計書" xfId="451"/>
    <cellStyle name="見積桁区切り_H16鳥栖代価表" xfId="452"/>
    <cellStyle name="見積桁区切り_H16鳥栖代価表_鳥栖設計書(040323)" xfId="453"/>
    <cellStyle name="見積桁区切り_◆01次亜（機械）" xfId="454"/>
    <cellStyle name="見積桁区切り_機械設計書" xfId="455"/>
    <cellStyle name="見積桁区切り_機械設計書_01 ●（金入）設計書(配水取水設備）" xfId="456"/>
    <cellStyle name="見積桁区切り_機械設計書_01 ●（金入）設計書(配水取水設備）_比較表(GTG)_09_07_15" xfId="457"/>
    <cellStyle name="見積桁区切り_機械設計書_01 ●（金入）設計書(配水取水設備）_比較表_08_07_03" xfId="458"/>
    <cellStyle name="見積桁区切り_機械設計書_01 ●（金入）設計書(配水取水設備）_比較表_08_07_03_比較表_09_03_15" xfId="459"/>
    <cellStyle name="見積桁区切り_機械設計書_◆01次亜（機械）" xfId="460"/>
    <cellStyle name="見積桁区切り_機械設計書_比較表(GTG)_09_07_15" xfId="461"/>
    <cellStyle name="見積桁区切り_機械設計書_比較表_08_07_03" xfId="462"/>
    <cellStyle name="見積桁区切り_機械設計書_比較表_08_07_03_比較表_09_03_15" xfId="463"/>
    <cellStyle name="見積桁区切り_機械設計書_砂沼(浄)配水P" xfId="464"/>
    <cellStyle name="見積桁区切り_機械設計書_砂沼(浄)配水P_比較表(GTG)_09_07_15" xfId="465"/>
    <cellStyle name="見積桁区切り_機械設計書_砂沼(浄)配水P_比較表_08_07_03" xfId="466"/>
    <cellStyle name="見積桁区切り_機械設計書_砂沼(浄)配水P_比較表_08_07_03_比較表_09_03_15" xfId="467"/>
    <cellStyle name="見積桁区切り_機械設計書_砂沼(浄)配水P_砂沼 (金抜き)" xfId="468"/>
    <cellStyle name="見積桁区切り_機械設計書_砂沼(浄)配水P_砂沼 (金抜き)_比較表(GTG)_09_07_15" xfId="469"/>
    <cellStyle name="見積桁区切り_機械設計書_砂沼(浄)配水P_砂沼 (金抜き)_比較表_08_07_03" xfId="470"/>
    <cellStyle name="見積桁区切り_機械設計書_砂沼(浄)配水P_砂沼 (金抜き)_比較表_08_07_03_比較表_09_03_15" xfId="471"/>
    <cellStyle name="見積桁区切り_機械設計書_（１６年１月修正）鳥栖設計書" xfId="472"/>
    <cellStyle name="見積桁区切り_砂沼(浄)配水P" xfId="473"/>
    <cellStyle name="見積桁区切り_砂沼(浄)配水P_比較表(GTG)_09_07_15" xfId="474"/>
    <cellStyle name="見積桁区切り_砂沼(浄)配水P_比較表_08_07_03" xfId="475"/>
    <cellStyle name="見積桁区切り_砂沼(浄)配水P_比較表_08_07_03_比較表_09_03_15" xfId="476"/>
    <cellStyle name="見積桁区切り_砂沼(浄)配水P_砂沼 (金抜き)" xfId="477"/>
    <cellStyle name="見積桁区切り_砂沼(浄)配水P_砂沼 (金抜き)_比較表(GTG)_09_07_15" xfId="478"/>
    <cellStyle name="見積桁区切り_砂沼(浄)配水P_砂沼 (金抜き)_比較表_08_07_03" xfId="479"/>
    <cellStyle name="見積桁区切り_砂沼(浄)配水P_砂沼 (金抜き)_比較表_08_07_03_比較表_09_03_15" xfId="480"/>
    <cellStyle name="見積桁区切り_西台設計書" xfId="481"/>
    <cellStyle name="見積桁区切り_西台設計書_01 ●（金入）設計書(配水取水設備）" xfId="482"/>
    <cellStyle name="見積桁区切り_西台設計書_01 ●（金入）設計書(配水取水設備）_比較表(GTG)_09_07_15" xfId="483"/>
    <cellStyle name="見積桁区切り_西台設計書_01 ●（金入）設計書(配水取水設備）_比較表_08_07_03" xfId="484"/>
    <cellStyle name="見積桁区切り_西台設計書_01 ●（金入）設計書(配水取水設備）_比較表_08_07_03_比較表_09_03_15" xfId="485"/>
    <cellStyle name="見積桁区切り_西台設計書_◆01次亜（機械）" xfId="486"/>
    <cellStyle name="見積桁区切り_西台設計書_比較表(GTG)_09_07_15" xfId="487"/>
    <cellStyle name="見積桁区切り_西台設計書_比較表_08_07_03" xfId="488"/>
    <cellStyle name="見積桁区切り_西台設計書_比較表_08_07_03_比較表_09_03_15" xfId="489"/>
    <cellStyle name="見積桁区切り_西台設計書_砂沼(浄)配水P" xfId="490"/>
    <cellStyle name="見積桁区切り_西台設計書_砂沼(浄)配水P_比較表(GTG)_09_07_15" xfId="491"/>
    <cellStyle name="見積桁区切り_西台設計書_砂沼(浄)配水P_比較表_08_07_03" xfId="492"/>
    <cellStyle name="見積桁区切り_西台設計書_砂沼(浄)配水P_比較表_08_07_03_比較表_09_03_15" xfId="493"/>
    <cellStyle name="見積桁区切り_西台設計書_砂沼(浄)配水P_砂沼 (金抜き)" xfId="494"/>
    <cellStyle name="見積桁区切り_西台設計書_砂沼(浄)配水P_砂沼 (金抜き)_比較表(GTG)_09_07_15" xfId="495"/>
    <cellStyle name="見積桁区切り_西台設計書_砂沼(浄)配水P_砂沼 (金抜き)_比較表_08_07_03" xfId="496"/>
    <cellStyle name="見積桁区切り_西台設計書_砂沼(浄)配水P_砂沼 (金抜き)_比較表_08_07_03_比較表_09_03_15" xfId="497"/>
    <cellStyle name="見積桁区切り_西台設計書_（１６年１月修正）鳥栖設計書" xfId="498"/>
    <cellStyle name="見積桁区切り_設計書(第1号機械設備工，第3号防水塗装工)" xfId="499"/>
    <cellStyle name="見積桁区切り_設計書_051220" xfId="500"/>
    <cellStyle name="見積桁区切り_設計書_051220_比較表(GTG)_09_07_15" xfId="501"/>
    <cellStyle name="見積桁区切り_設計書_051220_比較表_08_07_03" xfId="502"/>
    <cellStyle name="見積桁区切り_設計書_051220_比較表_08_07_03_比較表_09_03_15" xfId="503"/>
    <cellStyle name="見積桁区切り_配水ﾎﾟﾝﾌﾟ数量計算書" xfId="504"/>
    <cellStyle name="見積桁区切り_鉾田町鳥栖  見積リスト（薬注）" xfId="505"/>
    <cellStyle name="見積桁区切り_鉾田町鳥栖  見積リスト（薬注）_比較表(GTG)_09_07_15" xfId="506"/>
    <cellStyle name="見積桁区切り_鉾田町鳥栖  見積リスト（薬注）_比較表_08_07_03" xfId="507"/>
    <cellStyle name="見積桁区切り_鉾田町鳥栖  見積リスト（薬注）_比較表_08_07_03_比較表_09_03_15" xfId="508"/>
    <cellStyle name="見積桁区切り_鉾田町鳥栖  見積リスト（薬注）_砂沼(浄)配水P" xfId="509"/>
    <cellStyle name="見積桁区切り_鉾田町鳥栖  見積リスト（薬注）_砂沼(浄)配水P_比較表(GTG)_09_07_15" xfId="510"/>
    <cellStyle name="見積桁区切り_鉾田町鳥栖  見積リスト（薬注）_砂沼(浄)配水P_比較表_08_07_03" xfId="511"/>
    <cellStyle name="見積桁区切り_鉾田町鳥栖  見積リスト（薬注）_砂沼(浄)配水P_比較表_08_07_03_比較表_09_03_15" xfId="512"/>
    <cellStyle name="見積桁区切り_鉾田町鳥栖  見積リスト（薬注）_砂沼(浄)配水P_砂沼 (金抜き)" xfId="513"/>
    <cellStyle name="見積桁区切り_鉾田町鳥栖  見積リスト（薬注）_砂沼(浄)配水P_砂沼 (金抜き)_比較表(GTG)_09_07_15" xfId="514"/>
    <cellStyle name="見積桁区切り_鉾田町鳥栖  見積リスト（薬注）_砂沼(浄)配水P_砂沼 (金抜き)_比較表_08_07_03" xfId="515"/>
    <cellStyle name="見積桁区切り_鉾田町鳥栖  見積リスト（薬注）_砂沼(浄)配水P_砂沼 (金抜き)_比較表_08_07_03_比較表_09_03_15" xfId="516"/>
    <cellStyle name="見積桁区切り_鉾田町鳥栖 見積リスト（電気） " xfId="517"/>
    <cellStyle name="見積桁区切り_鉾田町鳥栖 見積リスト（電気） _比較表(GTG)_09_07_15" xfId="518"/>
    <cellStyle name="見積桁区切り_鉾田町鳥栖 見積リスト（電気） _比較表_08_07_03" xfId="519"/>
    <cellStyle name="見積桁区切り_鉾田町鳥栖 見積リスト（電気） _比較表_08_07_03_比較表_09_03_15" xfId="520"/>
    <cellStyle name="見積桁区切り_鉾田町鳥栖 見積リスト（電気） _砂沼(浄)配水P" xfId="521"/>
    <cellStyle name="見積桁区切り_鉾田町鳥栖 見積リスト（電気） _砂沼(浄)配水P_比較表(GTG)_09_07_15" xfId="522"/>
    <cellStyle name="見積桁区切り_鉾田町鳥栖 見積リスト（電気） _砂沼(浄)配水P_比較表_08_07_03" xfId="523"/>
    <cellStyle name="見積桁区切り_鉾田町鳥栖 見積リスト（電気） _砂沼(浄)配水P_比較表_08_07_03_比較表_09_03_15" xfId="524"/>
    <cellStyle name="見積桁区切り_鉾田町鳥栖 見積リスト（電気） _砂沼(浄)配水P_砂沼 (金抜き)" xfId="525"/>
    <cellStyle name="見積桁区切り_鉾田町鳥栖 見積リスト（電気） _砂沼(浄)配水P_砂沼 (金抜き)_比較表(GTG)_09_07_15" xfId="526"/>
    <cellStyle name="見積桁区切り_鉾田町鳥栖 見積リスト（電気） _砂沼(浄)配水P_砂沼 (金抜き)_比較表_08_07_03" xfId="527"/>
    <cellStyle name="見積桁区切り_鉾田町鳥栖 見積リスト（電気） _砂沼(浄)配水P_砂沼 (金抜き)_比較表_08_07_03_比較表_09_03_15" xfId="528"/>
    <cellStyle name="見積桁区切り_鉾田設計書" xfId="529"/>
    <cellStyle name="見積桁区切り_鏡および内訳書（土木）" xfId="530"/>
    <cellStyle name="見積桁区切り_鳥栖" xfId="531"/>
    <cellStyle name="見積桁区切り_鳥栖_01 ●（金入）設計書(配水取水設備）" xfId="532"/>
    <cellStyle name="見積桁区切り_鳥栖_01 ●（金入）設計書(配水取水設備）_比較表(GTG)_09_07_15" xfId="533"/>
    <cellStyle name="見積桁区切り_鳥栖_01 ●（金入）設計書(配水取水設備）_比較表_08_07_03" xfId="534"/>
    <cellStyle name="見積桁区切り_鳥栖_01 ●（金入）設計書(配水取水設備）_比較表_08_07_03_比較表_09_03_15" xfId="535"/>
    <cellStyle name="見積桁区切り_鳥栖_◆01次亜（機械）" xfId="536"/>
    <cellStyle name="見積桁区切り_鳥栖_比較表(GTG)_09_07_15" xfId="537"/>
    <cellStyle name="見積桁区切り_鳥栖_比較表_08_07_03" xfId="538"/>
    <cellStyle name="見積桁区切り_鳥栖_比較表_08_07_03_比較表_09_03_15" xfId="539"/>
    <cellStyle name="見積桁区切り_鳥栖_砂沼(浄)配水P" xfId="540"/>
    <cellStyle name="見積桁区切り_鳥栖_砂沼(浄)配水P_比較表(GTG)_09_07_15" xfId="541"/>
    <cellStyle name="見積桁区切り_鳥栖_砂沼(浄)配水P_比較表_08_07_03" xfId="542"/>
    <cellStyle name="見積桁区切り_鳥栖_砂沼(浄)配水P_比較表_08_07_03_比較表_09_03_15" xfId="543"/>
    <cellStyle name="見積桁区切り_鳥栖_砂沼(浄)配水P_砂沼 (金抜き)" xfId="544"/>
    <cellStyle name="見積桁区切り_鳥栖_砂沼(浄)配水P_砂沼 (金抜き)_比較表(GTG)_09_07_15" xfId="545"/>
    <cellStyle name="見積桁区切り_鳥栖_砂沼(浄)配水P_砂沼 (金抜き)_比較表_08_07_03" xfId="546"/>
    <cellStyle name="見積桁区切り_鳥栖_砂沼(浄)配水P_砂沼 (金抜き)_比較表_08_07_03_比較表_09_03_15" xfId="547"/>
    <cellStyle name="見積桁区切り_鳥栖_（１６年１月修正）鳥栖設計書" xfId="548"/>
    <cellStyle name="見積桁区切り_（１６年１月修正）鳥栖設計書" xfId="549"/>
    <cellStyle name="計算" xfId="550" builtinId="22" customBuiltin="1"/>
    <cellStyle name="説明文" xfId="551" builtinId="53" customBuiltin="1"/>
    <cellStyle name="警告文" xfId="552" builtinId="11" customBuiltin="1"/>
    <cellStyle name="集計" xfId="553" builtinId="25" customBuiltin="1"/>
    <cellStyle name="ＭＳゴシック 12" xfId="554"/>
    <cellStyle name="ＭＳゴシック　10" xfId="555"/>
    <cellStyle name="桁区切り" xfId="556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externalLink" Target="externalLinks/externalLink1.xml" /><Relationship Id="rId9" Type="http://schemas.openxmlformats.org/officeDocument/2006/relationships/externalLink" Target="externalLinks/externalLink2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s68a001\&#20849;&#26377;&#12487;&#12540;&#12479;\10&#19978;&#19979;&#27700;&#36947;&#35506;\D&#12288;&#19978;&#27700;&#36947;&#25285;&#24403;\&#20196;&#21644;&#65302;&#24180;&#24230;\&#38543;&#24847;&#22865;&#32004;\&#38738;&#26611;&#30010;&#22320;&#20869;&#32102;&#27700;&#31649;1&#27425;&#20596;&#28431;&#27700;&#20462;&#32341;&#24037;&#20107;&#65288;&#23567;&#26519;&#20489;&#24235;&#65289;\&#22865;&#32004;&#20107;&#21209;&#27096;&#24335;(&#24037;&#20107;1&#32773;)&#9733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Sai1\d\&#24029;&#23798;&#30010;00-0253A\01-5&#24037;&#21306;\01-5&#35373;&#35336;&#26360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参考資料"/>
      <sheetName val="入力シート"/>
      <sheetName val="様式第2号"/>
      <sheetName val="様式第4号（工事）"/>
      <sheetName val="様式第５号(工事)"/>
      <sheetName val="設計書（鑑）"/>
      <sheetName val="設計書（内訳)"/>
      <sheetName val="設計書（鑑） (金抜き)"/>
      <sheetName val="設計書（内訳) (金抜き)"/>
    </sheetNames>
    <sheetDataSet>
      <sheetData sheetId="0"/>
      <sheetData sheetId="1">
        <row r="4">
          <cell r="E4" t="str">
            <v>水道事業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  <sheetName val="ﾊﾞｯｸ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IV20"/>
  <sheetViews>
    <sheetView view="pageBreakPreview" zoomScale="80" zoomScaleSheetLayoutView="80" workbookViewId="0">
      <selection activeCell="J20" sqref="J20"/>
    </sheetView>
  </sheetViews>
  <sheetFormatPr defaultRowHeight="17.25"/>
  <cols>
    <col min="1" max="2" width="3.625" style="1" customWidth="1"/>
    <col min="3" max="3" width="9.625" style="1" customWidth="1"/>
    <col min="4" max="6" width="3.625" style="1" customWidth="1"/>
    <col min="7" max="8" width="6.625" style="1" customWidth="1"/>
    <col min="9" max="9" width="5.625" style="1" customWidth="1"/>
    <col min="10" max="10" width="15" style="1" customWidth="1"/>
    <col min="11" max="11" width="6.625" style="1" customWidth="1"/>
    <col min="12" max="12" width="16" style="1" customWidth="1"/>
    <col min="13" max="14" width="3.625" style="1" customWidth="1"/>
    <col min="15" max="15" width="6.625" style="1" customWidth="1"/>
    <col min="16" max="16" width="13.25" style="1" customWidth="1"/>
    <col min="17" max="17" width="6.625" style="1" customWidth="1"/>
    <col min="18" max="18" width="13.625" style="1" customWidth="1"/>
    <col min="19" max="256" width="9" style="1" bestFit="1" customWidth="1"/>
  </cols>
  <sheetData>
    <row r="1" spans="1:29" ht="40.5" customHeight="1">
      <c r="A1" s="3" t="s">
        <v>287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9" t="s">
        <v>38</v>
      </c>
    </row>
    <row r="2" spans="1:29" s="2" customFormat="1" ht="39" customHeight="1">
      <c r="A2" s="4" t="s">
        <v>254</v>
      </c>
      <c r="B2" s="11"/>
      <c r="C2" s="19"/>
      <c r="D2" s="19"/>
      <c r="E2" s="19"/>
      <c r="F2" s="11"/>
      <c r="G2" s="34" t="s">
        <v>121</v>
      </c>
      <c r="H2" s="40"/>
      <c r="I2" s="41"/>
      <c r="J2" s="41"/>
      <c r="K2" s="45" t="s">
        <v>295</v>
      </c>
      <c r="L2" s="40"/>
      <c r="M2" s="41"/>
      <c r="N2" s="48"/>
      <c r="O2" s="45" t="s">
        <v>297</v>
      </c>
      <c r="P2" s="40"/>
      <c r="Q2" s="48"/>
      <c r="R2" s="49" t="s">
        <v>298</v>
      </c>
    </row>
    <row r="3" spans="1:29" ht="11.25" customHeight="1"/>
    <row r="4" spans="1:29" ht="32.25" customHeight="1">
      <c r="A4" s="5"/>
      <c r="B4" s="12" t="s">
        <v>167</v>
      </c>
      <c r="C4" s="12"/>
      <c r="D4" s="12"/>
      <c r="E4" s="26"/>
      <c r="F4" s="29" t="str">
        <f>[1]入力シート!E4</f>
        <v>水道事業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50"/>
    </row>
    <row r="5" spans="1:29" ht="32.25" customHeight="1">
      <c r="A5" s="6"/>
      <c r="B5" s="13" t="s">
        <v>180</v>
      </c>
      <c r="C5" s="13"/>
      <c r="D5" s="13"/>
      <c r="E5" s="27"/>
      <c r="F5" s="30" t="s">
        <v>293</v>
      </c>
      <c r="G5" s="36"/>
      <c r="H5" s="36"/>
      <c r="I5" s="36"/>
      <c r="J5" s="36"/>
      <c r="K5" s="36"/>
      <c r="L5" s="36"/>
      <c r="M5" s="47"/>
      <c r="N5" s="47"/>
      <c r="O5" s="47"/>
      <c r="P5" s="47"/>
      <c r="Q5" s="47"/>
      <c r="R5" s="51"/>
    </row>
    <row r="6" spans="1:29" ht="16.5" customHeight="1">
      <c r="A6" s="7"/>
      <c r="B6" s="14" t="s">
        <v>288</v>
      </c>
      <c r="C6" s="14"/>
      <c r="D6" s="14"/>
      <c r="E6" s="16"/>
      <c r="F6" s="31" t="s">
        <v>119</v>
      </c>
      <c r="G6" s="37"/>
      <c r="H6" s="37"/>
      <c r="I6" s="37"/>
      <c r="J6" s="43"/>
      <c r="K6" s="43"/>
      <c r="L6" s="43"/>
      <c r="M6" s="43"/>
      <c r="N6" s="43"/>
      <c r="O6" s="43"/>
      <c r="P6" s="43"/>
      <c r="Q6" s="43"/>
      <c r="R6" s="52"/>
    </row>
    <row r="7" spans="1:29" ht="15" customHeight="1">
      <c r="A7" s="8"/>
      <c r="B7" s="15"/>
      <c r="C7" s="15"/>
      <c r="D7" s="15"/>
      <c r="E7" s="28"/>
      <c r="F7" s="32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53"/>
    </row>
    <row r="8" spans="1:29" ht="32.25" customHeight="1">
      <c r="A8" s="6"/>
      <c r="B8" s="13" t="s">
        <v>290</v>
      </c>
      <c r="C8" s="13"/>
      <c r="D8" s="13"/>
      <c r="E8" s="27"/>
      <c r="F8" s="33"/>
      <c r="G8" s="39"/>
      <c r="H8" s="39"/>
      <c r="I8" s="42" t="s">
        <v>169</v>
      </c>
      <c r="J8" s="44" t="s">
        <v>294</v>
      </c>
      <c r="K8" s="44"/>
      <c r="L8" s="46" t="s">
        <v>169</v>
      </c>
      <c r="M8" s="42"/>
      <c r="N8" s="44" t="s">
        <v>296</v>
      </c>
      <c r="O8" s="44"/>
      <c r="P8" s="44"/>
      <c r="Q8" s="46" t="s">
        <v>169</v>
      </c>
      <c r="R8" s="54"/>
    </row>
    <row r="9" spans="1:29" ht="25.5" customHeight="1">
      <c r="A9" s="7"/>
      <c r="B9" s="16"/>
      <c r="C9" s="2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5"/>
    </row>
    <row r="10" spans="1:29" ht="25.5" customHeight="1">
      <c r="A10" s="9" t="s">
        <v>289</v>
      </c>
      <c r="B10" s="17"/>
      <c r="C10" s="20" t="s">
        <v>39</v>
      </c>
      <c r="D10" s="23"/>
      <c r="E10" s="23"/>
      <c r="F10" s="23"/>
      <c r="G10" s="23"/>
      <c r="H10" s="23" t="s">
        <v>35</v>
      </c>
      <c r="I10" s="23"/>
      <c r="J10" s="23"/>
      <c r="K10" s="23"/>
      <c r="L10" s="23"/>
      <c r="M10" s="23"/>
      <c r="N10" s="23"/>
      <c r="O10" s="23"/>
      <c r="P10" s="23"/>
      <c r="Q10" s="23"/>
      <c r="R10" s="55"/>
      <c r="T10" s="57"/>
      <c r="U10" s="58"/>
      <c r="V10" s="59"/>
      <c r="W10" s="59"/>
      <c r="X10" s="59"/>
      <c r="Y10" s="59"/>
      <c r="Z10" s="59"/>
      <c r="AA10" s="59"/>
      <c r="AB10" s="59"/>
      <c r="AC10" s="59"/>
    </row>
    <row r="11" spans="1:29" ht="26.25" customHeight="1">
      <c r="A11" s="9"/>
      <c r="B11" s="17"/>
      <c r="C11" s="20"/>
      <c r="D11" s="23"/>
      <c r="E11" s="23"/>
      <c r="F11" s="23"/>
      <c r="G11" s="23"/>
      <c r="H11" s="23" t="s">
        <v>192</v>
      </c>
      <c r="I11" s="23"/>
      <c r="J11" s="23"/>
      <c r="K11" s="23"/>
      <c r="L11" s="23"/>
      <c r="M11" s="23"/>
      <c r="N11" s="23"/>
      <c r="O11" s="23"/>
      <c r="P11" s="23"/>
      <c r="Q11" s="23"/>
      <c r="R11" s="55"/>
    </row>
    <row r="12" spans="1:29" ht="26.25" customHeight="1">
      <c r="A12" s="9"/>
      <c r="B12" s="17"/>
      <c r="C12" s="2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5"/>
    </row>
    <row r="13" spans="1:29" ht="26.25" customHeight="1">
      <c r="A13" s="9"/>
      <c r="B13" s="17"/>
      <c r="C13" s="20" t="s">
        <v>291</v>
      </c>
      <c r="D13" s="23"/>
      <c r="E13" s="23"/>
      <c r="F13" s="23"/>
      <c r="G13" s="23"/>
      <c r="H13" s="23" t="s">
        <v>286</v>
      </c>
      <c r="I13" s="23"/>
      <c r="J13" s="23"/>
      <c r="K13" s="23"/>
      <c r="L13" s="23"/>
      <c r="M13" s="23"/>
      <c r="N13" s="23"/>
      <c r="O13" s="23"/>
      <c r="P13" s="23"/>
      <c r="Q13" s="23"/>
      <c r="R13" s="55"/>
    </row>
    <row r="14" spans="1:29" ht="26.25" customHeight="1">
      <c r="A14" s="9"/>
      <c r="B14" s="17"/>
      <c r="C14" s="20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55"/>
    </row>
    <row r="15" spans="1:29" ht="26.25" customHeight="1">
      <c r="A15" s="9"/>
      <c r="B15" s="17"/>
      <c r="C15" s="21" t="s">
        <v>215</v>
      </c>
      <c r="D15" s="24"/>
      <c r="E15" s="24"/>
      <c r="F15" s="24"/>
      <c r="G15" s="23"/>
      <c r="H15" s="23" t="s">
        <v>126</v>
      </c>
      <c r="I15" s="23"/>
      <c r="J15" s="23"/>
      <c r="K15" s="23"/>
      <c r="L15" s="23"/>
      <c r="M15" s="23"/>
      <c r="N15" s="23"/>
      <c r="O15" s="23"/>
      <c r="P15" s="23"/>
      <c r="Q15" s="23"/>
      <c r="R15" s="55"/>
    </row>
    <row r="16" spans="1:29" ht="26.25" customHeight="1">
      <c r="A16" s="9"/>
      <c r="B16" s="17"/>
      <c r="C16" s="21"/>
      <c r="D16" s="24"/>
      <c r="E16" s="24"/>
      <c r="F16" s="24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55"/>
    </row>
    <row r="17" spans="1:18" ht="26.25" customHeight="1">
      <c r="A17" s="9"/>
      <c r="B17" s="17"/>
      <c r="C17" s="21" t="s">
        <v>292</v>
      </c>
      <c r="D17" s="24"/>
      <c r="E17" s="24"/>
      <c r="F17" s="24"/>
      <c r="G17" s="23"/>
      <c r="H17" s="23" t="s">
        <v>262</v>
      </c>
      <c r="I17" s="23"/>
      <c r="J17" s="23"/>
      <c r="K17" s="23"/>
      <c r="L17" s="23"/>
      <c r="M17" s="23"/>
      <c r="N17" s="23"/>
      <c r="O17" s="23"/>
      <c r="P17" s="23"/>
      <c r="Q17" s="23"/>
      <c r="R17" s="55"/>
    </row>
    <row r="18" spans="1:18" ht="26.25" customHeight="1">
      <c r="A18" s="9"/>
      <c r="B18" s="17"/>
      <c r="C18" s="21"/>
      <c r="D18" s="24"/>
      <c r="E18" s="24"/>
      <c r="F18" s="24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55"/>
    </row>
    <row r="19" spans="1:18" ht="26.25" customHeight="1">
      <c r="A19" s="9"/>
      <c r="B19" s="17"/>
      <c r="C19" s="2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55"/>
    </row>
    <row r="20" spans="1:18" ht="25.8" customHeight="1">
      <c r="A20" s="10"/>
      <c r="B20" s="18"/>
      <c r="C20" s="22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56"/>
    </row>
    <row r="21" spans="1:18" ht="30" customHeight="1"/>
    <row r="22" spans="1:18" ht="30" customHeight="1"/>
    <row r="23" spans="1:18" ht="30" customHeight="1"/>
    <row r="24" spans="1:18" ht="30" customHeight="1"/>
    <row r="25" spans="1:18" ht="30" customHeight="1"/>
    <row r="26" spans="1:18" ht="30" customHeight="1"/>
    <row r="27" spans="1:18" ht="30" customHeight="1"/>
    <row r="28" spans="1:18" ht="30" customHeight="1"/>
    <row r="29" spans="1:18" ht="30" customHeight="1"/>
    <row r="30" spans="1:18" ht="30" customHeight="1"/>
    <row r="31" spans="1:18" ht="30" customHeight="1"/>
    <row r="32" spans="1:18" ht="45" customHeight="1"/>
    <row r="33" ht="45" customHeight="1"/>
    <row r="34" ht="45" customHeight="1"/>
    <row r="35" ht="45" customHeight="1"/>
    <row r="36" ht="45" customHeight="1"/>
    <row r="37" ht="45" customHeight="1"/>
  </sheetData>
  <mergeCells count="25">
    <mergeCell ref="A1:Q1"/>
    <mergeCell ref="A2:B2"/>
    <mergeCell ref="E2:F2"/>
    <mergeCell ref="H2:J2"/>
    <mergeCell ref="L2:N2"/>
    <mergeCell ref="P2:Q2"/>
    <mergeCell ref="B4:D4"/>
    <mergeCell ref="F4:R4"/>
    <mergeCell ref="B5:D5"/>
    <mergeCell ref="F5:L5"/>
    <mergeCell ref="B8:D8"/>
    <mergeCell ref="F8:H8"/>
    <mergeCell ref="J8:K8"/>
    <mergeCell ref="L8:M8"/>
    <mergeCell ref="N8:P8"/>
    <mergeCell ref="Q8:R8"/>
    <mergeCell ref="A9:B9"/>
    <mergeCell ref="C17:F17"/>
    <mergeCell ref="C18:F18"/>
    <mergeCell ref="A20:B20"/>
    <mergeCell ref="A6:A7"/>
    <mergeCell ref="B6:D7"/>
    <mergeCell ref="E6:E7"/>
    <mergeCell ref="F6:R7"/>
    <mergeCell ref="A10:B19"/>
  </mergeCells>
  <phoneticPr fontId="51"/>
  <dataValidations count="2">
    <dataValidation imeMode="on" allowBlank="1" showDropDown="0" showInputMessage="1" showErrorMessage="1" sqref="A8:A19 E8 M2:R8 F6:H7 I6:L8 F2:L4 C2:D8 B2:B19 E2:E6 A2:A6 C19 C21:I65535 J21 K21:R65535 J23:J65535 T1:T8 T10:T65536 U1:IV1048576 S1:S1048576 A1:R1 A20:B65536"/>
    <dataValidation imeMode="off" allowBlank="1" showDropDown="0" showInputMessage="1" showErrorMessage="1" sqref="F8:H8"/>
  </dataValidations>
  <pageMargins left="0.74803149606299213" right="0.7" top="1.3779527559055118" bottom="0.35629921259842523" header="0.3" footer="0.3"/>
  <pageSetup paperSize="9" scale="7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2:AB106"/>
  <sheetViews>
    <sheetView topLeftCell="I56" zoomScale="90" zoomScaleNormal="90" workbookViewId="0">
      <selection activeCell="O62" sqref="O62"/>
    </sheetView>
  </sheetViews>
  <sheetFormatPr defaultColWidth="8.78515625" defaultRowHeight="17.25"/>
  <cols>
    <col min="1" max="1" width="4.7109375" style="60" customWidth="1"/>
    <col min="2" max="2" width="12.7109375" style="60" customWidth="1"/>
    <col min="3" max="3" width="3.7109375" style="60" customWidth="1"/>
    <col min="4" max="4" width="10.7109375" style="60" customWidth="1"/>
    <col min="5" max="5" width="20.7109375" style="60" customWidth="1"/>
    <col min="6" max="6" width="4.7109375" style="60" customWidth="1"/>
    <col min="7" max="7" width="11.7109375" style="60" customWidth="1"/>
    <col min="8" max="8" width="0.92578125" style="60" customWidth="1"/>
    <col min="9" max="9" width="20.7109375" style="60" customWidth="1"/>
    <col min="10" max="10" width="0.92578125" style="60" customWidth="1"/>
    <col min="11" max="11" width="18.7109375" style="60" customWidth="1"/>
    <col min="12" max="12" width="5.7109375" style="60" customWidth="1"/>
    <col min="13" max="13" width="9.7109375" style="61" customWidth="1"/>
    <col min="14" max="14" width="11.7109375" style="60" customWidth="1"/>
    <col min="15" max="15" width="12.7109375" style="62" customWidth="1"/>
    <col min="16" max="16" width="9.7109375" style="60" customWidth="1"/>
    <col min="17" max="17" width="11.7109375" style="60" customWidth="1"/>
    <col min="18" max="18" width="12.7109375" style="60" customWidth="1"/>
    <col min="19" max="19" width="0.92578125" style="60" customWidth="1"/>
    <col min="20" max="20" width="7.7109375" style="60" customWidth="1"/>
    <col min="21" max="21" width="0.92578125" style="60" customWidth="1"/>
    <col min="22" max="22" width="16.7109375" style="60" customWidth="1"/>
    <col min="23" max="23" width="1.7109375" style="60" customWidth="1"/>
    <col min="24" max="24" width="8.78515625" style="60"/>
    <col min="25" max="26" width="12.7109375" style="60" customWidth="1"/>
    <col min="27" max="27" width="9.92578125" style="63" bestFit="1" customWidth="1"/>
    <col min="28" max="16384" width="8.78515625" style="60"/>
  </cols>
  <sheetData>
    <row r="1" spans="1:26" ht="23.25" customHeight="1"/>
    <row r="2" spans="1:26" ht="19" customHeight="1">
      <c r="C2" s="63" t="s">
        <v>108</v>
      </c>
      <c r="D2" s="81"/>
      <c r="E2" s="60" t="s">
        <v>11</v>
      </c>
    </row>
    <row r="3" spans="1:26" ht="23.25" customHeight="1">
      <c r="C3" s="63"/>
      <c r="D3" s="60" t="s">
        <v>179</v>
      </c>
    </row>
    <row r="4" spans="1:26" ht="27" customHeight="1">
      <c r="C4" s="63"/>
      <c r="D4" s="82" t="s">
        <v>119</v>
      </c>
      <c r="E4" s="83"/>
      <c r="G4" s="88" t="str">
        <f>+" "&amp;D4&amp;" 　　設計書 "</f>
        <v xml:space="preserve"> 農道北田桑原線下水道工事に伴う配水管布設替工事(2工区) 　　設計書 </v>
      </c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</row>
    <row r="5" spans="1:26" ht="15" customHeight="1"/>
    <row r="6" spans="1:26" ht="19" customHeight="1">
      <c r="C6" s="63"/>
      <c r="E6" s="63"/>
      <c r="G6" s="60">
        <v>1</v>
      </c>
      <c r="I6" s="60" t="s">
        <v>26</v>
      </c>
      <c r="K6" s="60" t="s">
        <v>58</v>
      </c>
    </row>
    <row r="7" spans="1:26" ht="19" customHeight="1">
      <c r="D7" s="63" t="s">
        <v>151</v>
      </c>
      <c r="E7" s="84" t="s">
        <v>78</v>
      </c>
      <c r="J7" s="116"/>
      <c r="K7" s="116"/>
      <c r="L7" s="116"/>
      <c r="M7" s="136"/>
      <c r="N7" s="116"/>
      <c r="O7" s="150"/>
      <c r="P7" s="116"/>
      <c r="Q7" s="116"/>
      <c r="R7" s="116"/>
    </row>
    <row r="8" spans="1:26" ht="19" customHeight="1">
      <c r="E8" s="63"/>
      <c r="J8" s="116"/>
      <c r="K8" s="116"/>
      <c r="L8" s="116"/>
      <c r="M8" s="136"/>
      <c r="N8" s="116"/>
      <c r="O8" s="150"/>
      <c r="P8" s="116"/>
      <c r="Q8" s="116"/>
      <c r="R8" s="116"/>
    </row>
    <row r="9" spans="1:26" ht="19" customHeight="1">
      <c r="D9" s="63" t="s">
        <v>87</v>
      </c>
      <c r="E9" s="84">
        <v>1</v>
      </c>
      <c r="J9" s="116"/>
      <c r="K9" s="116"/>
      <c r="L9" s="116"/>
      <c r="M9" s="136"/>
      <c r="N9" s="116"/>
      <c r="O9" s="150"/>
      <c r="P9" s="116"/>
      <c r="Q9" s="116"/>
      <c r="R9" s="116"/>
    </row>
    <row r="10" spans="1:26" ht="19" customHeight="1">
      <c r="A10" s="64" t="s">
        <v>33</v>
      </c>
      <c r="B10" s="69"/>
      <c r="E10" s="85" t="s">
        <v>64</v>
      </c>
      <c r="J10" s="116"/>
      <c r="K10" s="116"/>
      <c r="L10" s="116"/>
      <c r="M10" s="136"/>
      <c r="N10" s="116"/>
      <c r="O10" s="150"/>
      <c r="P10" s="116"/>
      <c r="Q10" s="116"/>
      <c r="R10" s="116"/>
    </row>
    <row r="11" spans="1:26" ht="16" customHeight="1">
      <c r="A11" s="65">
        <v>0</v>
      </c>
      <c r="B11" s="70" t="s">
        <v>51</v>
      </c>
      <c r="E11" s="85" t="s">
        <v>71</v>
      </c>
    </row>
    <row r="12" spans="1:26" ht="17.25" customHeight="1">
      <c r="A12" s="66">
        <v>1</v>
      </c>
      <c r="B12" s="71" t="s">
        <v>55</v>
      </c>
      <c r="E12" s="85" t="s">
        <v>14</v>
      </c>
    </row>
    <row r="13" spans="1:26" ht="18" customHeight="1">
      <c r="A13" s="66">
        <v>2</v>
      </c>
      <c r="B13" s="71" t="s">
        <v>56</v>
      </c>
      <c r="E13" s="85" t="s">
        <v>61</v>
      </c>
      <c r="F13" s="60">
        <v>1</v>
      </c>
      <c r="G13" s="89"/>
      <c r="H13" s="98"/>
      <c r="I13" s="105"/>
      <c r="J13" s="117"/>
      <c r="K13" s="105"/>
      <c r="L13" s="129"/>
      <c r="M13" s="137"/>
      <c r="N13" s="105"/>
      <c r="O13" s="151"/>
      <c r="P13" s="105"/>
      <c r="Q13" s="105"/>
      <c r="R13" s="117"/>
      <c r="S13" s="105"/>
      <c r="T13" s="105"/>
      <c r="U13" s="105"/>
      <c r="V13" s="105"/>
      <c r="W13" s="179"/>
    </row>
    <row r="14" spans="1:26" ht="18" customHeight="1">
      <c r="A14" s="66">
        <v>3</v>
      </c>
      <c r="B14" s="71" t="s">
        <v>4</v>
      </c>
      <c r="E14" s="86">
        <v>3</v>
      </c>
      <c r="G14" s="90"/>
      <c r="H14" s="99"/>
      <c r="J14" s="118"/>
      <c r="L14" s="130"/>
      <c r="M14" s="138" t="str">
        <f>IF($E$14=1,"変　　　　更　　　　前",IF($E$14=2,"設　　　　計　　　　時",""))</f>
        <v/>
      </c>
      <c r="N14" s="87"/>
      <c r="O14" s="152"/>
      <c r="P14" s="87" t="str">
        <f>IF($E$14=1,"変　　　　更　　　　後",IF($E$14=2,"精　　　　算　　　　時",""))</f>
        <v/>
      </c>
      <c r="Q14" s="87"/>
      <c r="R14" s="162"/>
      <c r="W14" s="180"/>
    </row>
    <row r="15" spans="1:26" ht="18" customHeight="1">
      <c r="A15" s="66">
        <v>4</v>
      </c>
      <c r="B15" s="71" t="s">
        <v>60</v>
      </c>
      <c r="E15" s="63" t="s">
        <v>181</v>
      </c>
      <c r="F15" s="60">
        <v>2</v>
      </c>
      <c r="G15" s="91" t="s">
        <v>0</v>
      </c>
      <c r="H15" s="100" t="s">
        <v>162</v>
      </c>
      <c r="I15" s="63" t="s">
        <v>86</v>
      </c>
      <c r="J15" s="119"/>
      <c r="K15" s="63" t="s">
        <v>1</v>
      </c>
      <c r="L15" s="131" t="s">
        <v>8</v>
      </c>
      <c r="M15" s="139"/>
      <c r="O15" s="153"/>
      <c r="P15" s="124"/>
      <c r="Q15" s="124"/>
      <c r="R15" s="118"/>
      <c r="S15" s="87" t="s">
        <v>3</v>
      </c>
      <c r="T15" s="87"/>
      <c r="U15" s="87"/>
      <c r="V15" s="87"/>
      <c r="W15" s="181"/>
    </row>
    <row r="16" spans="1:26" ht="18" customHeight="1">
      <c r="A16" s="66">
        <v>5</v>
      </c>
      <c r="B16" s="71" t="s">
        <v>62</v>
      </c>
      <c r="E16" s="85" t="s">
        <v>19</v>
      </c>
      <c r="G16" s="90"/>
      <c r="H16" s="99"/>
      <c r="J16" s="118"/>
      <c r="L16" s="130"/>
      <c r="M16" s="140" t="s">
        <v>9</v>
      </c>
      <c r="N16" s="146" t="s">
        <v>17</v>
      </c>
      <c r="O16" s="146" t="s">
        <v>23</v>
      </c>
      <c r="P16" s="140" t="s">
        <v>9</v>
      </c>
      <c r="Q16" s="146" t="s">
        <v>17</v>
      </c>
      <c r="R16" s="146" t="s">
        <v>23</v>
      </c>
      <c r="W16" s="180"/>
      <c r="Y16" s="191" t="s">
        <v>194</v>
      </c>
      <c r="Z16" s="197"/>
    </row>
    <row r="17" spans="1:28" ht="18" customHeight="1">
      <c r="A17" s="66">
        <v>6</v>
      </c>
      <c r="B17" s="71" t="s">
        <v>65</v>
      </c>
      <c r="E17" s="85" t="s">
        <v>34</v>
      </c>
      <c r="F17" s="60">
        <v>3</v>
      </c>
      <c r="G17" s="92"/>
      <c r="H17" s="101"/>
      <c r="I17" s="106"/>
      <c r="J17" s="120"/>
      <c r="K17" s="106"/>
      <c r="L17" s="132"/>
      <c r="M17" s="141"/>
      <c r="N17" s="141"/>
      <c r="O17" s="141"/>
      <c r="P17" s="141"/>
      <c r="Q17" s="141"/>
      <c r="R17" s="141"/>
      <c r="S17" s="106"/>
      <c r="T17" s="106"/>
      <c r="U17" s="106"/>
      <c r="V17" s="106"/>
      <c r="W17" s="182"/>
      <c r="Y17" s="192" t="s">
        <v>89</v>
      </c>
      <c r="Z17" s="198" t="s">
        <v>96</v>
      </c>
    </row>
    <row r="18" spans="1:28" ht="19" customHeight="1">
      <c r="A18" s="66">
        <v>7</v>
      </c>
      <c r="B18" s="71" t="s">
        <v>52</v>
      </c>
      <c r="E18" s="81">
        <v>2</v>
      </c>
      <c r="G18" s="90"/>
      <c r="H18" s="99"/>
      <c r="J18" s="118"/>
      <c r="L18" s="130"/>
      <c r="N18" s="130"/>
      <c r="O18" s="154"/>
      <c r="P18" s="130"/>
      <c r="Q18" s="99"/>
      <c r="R18" s="130"/>
      <c r="T18" s="77" t="s">
        <v>143</v>
      </c>
      <c r="U18" s="60" t="s">
        <v>133</v>
      </c>
      <c r="V18" s="175"/>
      <c r="W18" s="180" t="s">
        <v>182</v>
      </c>
      <c r="Y18" s="193">
        <f>V18</f>
        <v>0</v>
      </c>
      <c r="Z18" s="199"/>
    </row>
    <row r="19" spans="1:28" ht="19" customHeight="1">
      <c r="A19" s="66">
        <v>8</v>
      </c>
      <c r="B19" s="71" t="s">
        <v>43</v>
      </c>
      <c r="E19" s="63" t="s">
        <v>21</v>
      </c>
      <c r="F19" s="60">
        <v>4</v>
      </c>
      <c r="G19" s="93"/>
      <c r="H19" s="102"/>
      <c r="I19" s="107" t="s">
        <v>187</v>
      </c>
      <c r="J19" s="121"/>
      <c r="K19" s="124" t="s">
        <v>231</v>
      </c>
      <c r="L19" s="133" t="s">
        <v>24</v>
      </c>
      <c r="M19" s="142">
        <v>1</v>
      </c>
      <c r="N19" s="147"/>
      <c r="O19" s="155"/>
      <c r="P19" s="147"/>
      <c r="Q19" s="102"/>
      <c r="R19" s="147"/>
      <c r="S19" s="124"/>
      <c r="T19" s="163" t="s">
        <v>2</v>
      </c>
      <c r="U19" s="124"/>
      <c r="V19" s="176"/>
      <c r="W19" s="183"/>
      <c r="Y19" s="93"/>
      <c r="Z19" s="200"/>
      <c r="AB19" s="63"/>
    </row>
    <row r="20" spans="1:28" ht="19" customHeight="1">
      <c r="A20" s="67"/>
      <c r="B20" s="72"/>
      <c r="E20" s="63"/>
      <c r="G20" s="90"/>
      <c r="H20" s="99"/>
      <c r="I20" s="108"/>
      <c r="J20" s="118"/>
      <c r="L20" s="131"/>
      <c r="N20" s="130"/>
      <c r="O20" s="154"/>
      <c r="P20" s="130"/>
      <c r="Q20" s="99"/>
      <c r="R20" s="130"/>
      <c r="T20" s="77" t="s">
        <v>143</v>
      </c>
      <c r="U20" s="60" t="s">
        <v>133</v>
      </c>
      <c r="V20" s="175"/>
      <c r="W20" s="180" t="s">
        <v>182</v>
      </c>
      <c r="Y20" s="193">
        <f>V20</f>
        <v>0</v>
      </c>
      <c r="Z20" s="199"/>
      <c r="AB20" s="63"/>
    </row>
    <row r="21" spans="1:28" ht="19" customHeight="1">
      <c r="A21" s="67"/>
      <c r="B21" s="72"/>
      <c r="E21" s="63"/>
      <c r="F21" s="60">
        <v>5</v>
      </c>
      <c r="G21" s="93"/>
      <c r="H21" s="102"/>
      <c r="I21" s="107" t="s">
        <v>261</v>
      </c>
      <c r="J21" s="121"/>
      <c r="K21" s="124" t="s">
        <v>280</v>
      </c>
      <c r="L21" s="133" t="s">
        <v>24</v>
      </c>
      <c r="M21" s="142">
        <v>1</v>
      </c>
      <c r="N21" s="147"/>
      <c r="O21" s="155"/>
      <c r="P21" s="147"/>
      <c r="Q21" s="102"/>
      <c r="R21" s="147"/>
      <c r="S21" s="124"/>
      <c r="T21" s="163" t="s">
        <v>236</v>
      </c>
      <c r="U21" s="124"/>
      <c r="V21" s="176"/>
      <c r="W21" s="183"/>
      <c r="Y21" s="93"/>
      <c r="Z21" s="200"/>
      <c r="AB21" s="63"/>
    </row>
    <row r="22" spans="1:28" ht="19" customHeight="1">
      <c r="A22" s="68">
        <v>9</v>
      </c>
      <c r="B22" s="73" t="s">
        <v>66</v>
      </c>
      <c r="E22" s="85" t="s">
        <v>72</v>
      </c>
      <c r="G22" s="91"/>
      <c r="H22" s="99"/>
      <c r="I22" s="108"/>
      <c r="J22" s="118"/>
      <c r="L22" s="131"/>
      <c r="N22" s="130"/>
      <c r="O22" s="154"/>
      <c r="P22" s="130"/>
      <c r="Q22" s="130"/>
      <c r="R22" s="130"/>
      <c r="T22" s="77" t="s">
        <v>143</v>
      </c>
      <c r="U22" s="60" t="s">
        <v>133</v>
      </c>
      <c r="V22" s="175"/>
      <c r="W22" s="180" t="s">
        <v>182</v>
      </c>
      <c r="Y22" s="193">
        <f>V22</f>
        <v>0</v>
      </c>
      <c r="Z22" s="199"/>
      <c r="AA22" s="204"/>
    </row>
    <row r="23" spans="1:28" ht="19" customHeight="1">
      <c r="E23" s="85" t="s">
        <v>74</v>
      </c>
      <c r="F23" s="60">
        <v>6</v>
      </c>
      <c r="G23" s="94"/>
      <c r="H23" s="102"/>
      <c r="I23" s="107" t="s">
        <v>148</v>
      </c>
      <c r="J23" s="121"/>
      <c r="K23" s="124" t="s">
        <v>201</v>
      </c>
      <c r="L23" s="133" t="s">
        <v>24</v>
      </c>
      <c r="M23" s="142">
        <v>1</v>
      </c>
      <c r="N23" s="147"/>
      <c r="O23" s="155"/>
      <c r="P23" s="147"/>
      <c r="Q23" s="147"/>
      <c r="R23" s="147"/>
      <c r="S23" s="124"/>
      <c r="T23" s="163" t="s">
        <v>237</v>
      </c>
      <c r="U23" s="124"/>
      <c r="V23" s="176"/>
      <c r="W23" s="183"/>
      <c r="Y23" s="93"/>
      <c r="Z23" s="200"/>
      <c r="AA23" s="204"/>
    </row>
    <row r="24" spans="1:28" ht="19" customHeight="1">
      <c r="C24" s="77" t="s">
        <v>30</v>
      </c>
      <c r="E24" s="81">
        <v>2</v>
      </c>
      <c r="G24" s="91"/>
      <c r="H24" s="99"/>
      <c r="I24" s="108"/>
      <c r="J24" s="118"/>
      <c r="L24" s="131"/>
      <c r="N24" s="130"/>
      <c r="O24" s="156"/>
      <c r="P24" s="130"/>
      <c r="Q24" s="130"/>
      <c r="R24" s="130"/>
      <c r="T24" s="77" t="s">
        <v>143</v>
      </c>
      <c r="U24" s="60" t="s">
        <v>133</v>
      </c>
      <c r="V24" s="175"/>
      <c r="W24" s="180" t="s">
        <v>182</v>
      </c>
      <c r="Y24" s="193">
        <f>V24</f>
        <v>0</v>
      </c>
      <c r="Z24" s="199"/>
    </row>
    <row r="25" spans="1:28" ht="19" customHeight="1">
      <c r="A25" s="65">
        <v>1</v>
      </c>
      <c r="B25" s="74" t="s">
        <v>10</v>
      </c>
      <c r="C25" s="78"/>
      <c r="D25" s="70" t="s">
        <v>51</v>
      </c>
      <c r="E25" s="87" t="s">
        <v>37</v>
      </c>
      <c r="F25" s="60">
        <v>7</v>
      </c>
      <c r="G25" s="94"/>
      <c r="H25" s="102"/>
      <c r="I25" s="107" t="s">
        <v>200</v>
      </c>
      <c r="J25" s="121"/>
      <c r="K25" s="124"/>
      <c r="L25" s="133" t="s">
        <v>24</v>
      </c>
      <c r="M25" s="142">
        <v>1</v>
      </c>
      <c r="N25" s="147"/>
      <c r="O25" s="155"/>
      <c r="P25" s="147"/>
      <c r="Q25" s="147"/>
      <c r="R25" s="147"/>
      <c r="S25" s="124"/>
      <c r="T25" s="163" t="s">
        <v>166</v>
      </c>
      <c r="U25" s="124"/>
      <c r="V25" s="176"/>
      <c r="W25" s="183"/>
      <c r="Y25" s="93"/>
      <c r="Z25" s="200"/>
    </row>
    <row r="26" spans="1:28" ht="19" customHeight="1">
      <c r="A26" s="66">
        <v>2</v>
      </c>
      <c r="B26" s="75" t="s">
        <v>36</v>
      </c>
      <c r="C26" s="79">
        <v>3</v>
      </c>
      <c r="D26" s="71" t="s">
        <v>51</v>
      </c>
      <c r="E26" s="85" t="s">
        <v>91</v>
      </c>
      <c r="G26" s="90"/>
      <c r="H26" s="99"/>
      <c r="I26" s="108"/>
      <c r="J26" s="118"/>
      <c r="L26" s="131"/>
      <c r="N26" s="130"/>
      <c r="O26" s="156"/>
      <c r="P26" s="130"/>
      <c r="Q26" s="99"/>
      <c r="R26" s="130"/>
      <c r="T26" s="77"/>
      <c r="V26" s="175"/>
      <c r="W26" s="180"/>
      <c r="Y26" s="193">
        <f>V26</f>
        <v>0</v>
      </c>
      <c r="Z26" s="199"/>
    </row>
    <row r="27" spans="1:28" ht="19" customHeight="1">
      <c r="A27" s="68">
        <v>3</v>
      </c>
      <c r="B27" s="76" t="s">
        <v>69</v>
      </c>
      <c r="C27" s="80"/>
      <c r="D27" s="73" t="s">
        <v>51</v>
      </c>
      <c r="E27" s="85" t="s">
        <v>93</v>
      </c>
      <c r="F27" s="60">
        <v>8</v>
      </c>
      <c r="G27" s="93"/>
      <c r="H27" s="102"/>
      <c r="I27" s="107"/>
      <c r="J27" s="121"/>
      <c r="K27" s="124"/>
      <c r="L27" s="133"/>
      <c r="M27" s="142"/>
      <c r="N27" s="147"/>
      <c r="O27" s="155"/>
      <c r="P27" s="147"/>
      <c r="Q27" s="102"/>
      <c r="R27" s="147"/>
      <c r="S27" s="124"/>
      <c r="T27" s="163"/>
      <c r="U27" s="124"/>
      <c r="V27" s="176"/>
      <c r="W27" s="183"/>
      <c r="Y27" s="93"/>
      <c r="Z27" s="200"/>
    </row>
    <row r="28" spans="1:28" ht="19" customHeight="1">
      <c r="E28" s="81">
        <v>1</v>
      </c>
      <c r="G28" s="90"/>
      <c r="H28" s="99"/>
      <c r="I28" s="108"/>
      <c r="J28" s="118"/>
      <c r="L28" s="131"/>
      <c r="N28" s="130"/>
      <c r="O28" s="154"/>
      <c r="P28" s="130"/>
      <c r="Q28" s="99"/>
      <c r="R28" s="130"/>
      <c r="T28" s="77"/>
      <c r="V28" s="175"/>
      <c r="W28" s="180"/>
      <c r="Y28" s="193">
        <f>V28</f>
        <v>0</v>
      </c>
      <c r="Z28" s="199"/>
    </row>
    <row r="29" spans="1:28" ht="19" customHeight="1">
      <c r="E29" s="63" t="s">
        <v>98</v>
      </c>
      <c r="F29" s="60">
        <v>9</v>
      </c>
      <c r="G29" s="93"/>
      <c r="H29" s="102"/>
      <c r="I29" s="107"/>
      <c r="J29" s="121"/>
      <c r="K29" s="124"/>
      <c r="L29" s="133"/>
      <c r="M29" s="142"/>
      <c r="N29" s="147"/>
      <c r="O29" s="155"/>
      <c r="P29" s="147"/>
      <c r="Q29" s="102"/>
      <c r="R29" s="147"/>
      <c r="S29" s="124"/>
      <c r="T29" s="163"/>
      <c r="U29" s="124"/>
      <c r="V29" s="176"/>
      <c r="W29" s="183"/>
      <c r="Y29" s="90"/>
      <c r="Z29" s="199"/>
    </row>
    <row r="30" spans="1:28" ht="19" customHeight="1">
      <c r="E30" s="85" t="s">
        <v>99</v>
      </c>
      <c r="G30" s="91"/>
      <c r="H30" s="99"/>
      <c r="I30" s="108"/>
      <c r="J30" s="118"/>
      <c r="L30" s="131"/>
      <c r="N30" s="130"/>
      <c r="O30" s="156"/>
      <c r="P30" s="130"/>
      <c r="Q30" s="130"/>
      <c r="R30" s="130"/>
      <c r="T30" s="77"/>
      <c r="V30" s="175"/>
      <c r="W30" s="180"/>
      <c r="Y30" s="194">
        <f>V30</f>
        <v>0</v>
      </c>
      <c r="Z30" s="201"/>
    </row>
    <row r="31" spans="1:28" ht="19" customHeight="1">
      <c r="E31" s="85" t="s">
        <v>45</v>
      </c>
      <c r="F31" s="60">
        <v>10</v>
      </c>
      <c r="G31" s="94"/>
      <c r="H31" s="102"/>
      <c r="I31" s="107"/>
      <c r="J31" s="121"/>
      <c r="K31" s="124"/>
      <c r="L31" s="133"/>
      <c r="M31" s="142"/>
      <c r="N31" s="147"/>
      <c r="O31" s="155"/>
      <c r="P31" s="147"/>
      <c r="Q31" s="147"/>
      <c r="R31" s="147"/>
      <c r="S31" s="124"/>
      <c r="T31" s="163"/>
      <c r="U31" s="124"/>
      <c r="V31" s="176"/>
      <c r="W31" s="183"/>
      <c r="Y31" s="93"/>
      <c r="Z31" s="200"/>
    </row>
    <row r="32" spans="1:28" ht="19" customHeight="1">
      <c r="E32" s="81">
        <v>2</v>
      </c>
      <c r="G32" s="90"/>
      <c r="H32" s="99"/>
      <c r="I32" s="109"/>
      <c r="J32" s="118"/>
      <c r="L32" s="130"/>
      <c r="N32" s="130"/>
      <c r="O32" s="154"/>
      <c r="P32" s="130"/>
      <c r="Q32" s="99"/>
      <c r="R32" s="130"/>
      <c r="T32" s="77"/>
      <c r="V32" s="175"/>
      <c r="W32" s="180"/>
      <c r="Y32" s="193">
        <f>V32</f>
        <v>0</v>
      </c>
      <c r="Z32" s="199"/>
    </row>
    <row r="33" spans="5:26" ht="19" customHeight="1">
      <c r="F33" s="60">
        <v>11</v>
      </c>
      <c r="G33" s="93"/>
      <c r="H33" s="102"/>
      <c r="I33" s="107"/>
      <c r="J33" s="121"/>
      <c r="K33" s="124"/>
      <c r="L33" s="133"/>
      <c r="M33" s="142"/>
      <c r="N33" s="147"/>
      <c r="O33" s="155"/>
      <c r="P33" s="147"/>
      <c r="Q33" s="102"/>
      <c r="R33" s="147"/>
      <c r="S33" s="124"/>
      <c r="T33" s="163"/>
      <c r="U33" s="124"/>
      <c r="V33" s="176"/>
      <c r="W33" s="183"/>
      <c r="Y33" s="93"/>
      <c r="Z33" s="200"/>
    </row>
    <row r="34" spans="5:26" ht="19" customHeight="1">
      <c r="G34" s="90"/>
      <c r="H34" s="99"/>
      <c r="I34" s="109"/>
      <c r="J34" s="118"/>
      <c r="L34" s="130"/>
      <c r="N34" s="130"/>
      <c r="O34" s="154"/>
      <c r="P34" s="130"/>
      <c r="Q34" s="99"/>
      <c r="R34" s="130"/>
      <c r="T34" s="77"/>
      <c r="V34" s="175"/>
      <c r="W34" s="180"/>
      <c r="Y34" s="193">
        <f>V34</f>
        <v>0</v>
      </c>
      <c r="Z34" s="199"/>
    </row>
    <row r="35" spans="5:26" ht="19" customHeight="1">
      <c r="F35" s="60">
        <v>12</v>
      </c>
      <c r="G35" s="93"/>
      <c r="H35" s="102"/>
      <c r="I35" s="110"/>
      <c r="J35" s="121"/>
      <c r="K35" s="125"/>
      <c r="L35" s="133"/>
      <c r="M35" s="142"/>
      <c r="N35" s="147"/>
      <c r="O35" s="155"/>
      <c r="P35" s="147"/>
      <c r="Q35" s="102"/>
      <c r="R35" s="147"/>
      <c r="S35" s="124"/>
      <c r="T35" s="163"/>
      <c r="U35" s="124"/>
      <c r="V35" s="176"/>
      <c r="W35" s="183"/>
      <c r="Y35" s="96"/>
      <c r="Z35" s="202"/>
    </row>
    <row r="36" spans="5:26" ht="19" customHeight="1">
      <c r="G36" s="91"/>
      <c r="H36" s="99"/>
      <c r="I36" s="109"/>
      <c r="J36" s="118"/>
      <c r="L36" s="131"/>
      <c r="N36" s="130"/>
      <c r="O36" s="156"/>
      <c r="P36" s="130"/>
      <c r="Q36" s="99"/>
      <c r="R36" s="130"/>
      <c r="V36" s="175"/>
      <c r="W36" s="180"/>
      <c r="Y36" s="195"/>
      <c r="Z36" s="203"/>
    </row>
    <row r="37" spans="5:26" ht="19" customHeight="1">
      <c r="F37" s="60">
        <v>13</v>
      </c>
      <c r="G37" s="94" t="s">
        <v>5</v>
      </c>
      <c r="H37" s="102"/>
      <c r="I37" s="111"/>
      <c r="J37" s="121"/>
      <c r="K37" s="124"/>
      <c r="L37" s="133"/>
      <c r="M37" s="142"/>
      <c r="N37" s="147"/>
      <c r="O37" s="155"/>
      <c r="P37" s="147"/>
      <c r="Q37" s="102"/>
      <c r="R37" s="147"/>
      <c r="S37" s="124"/>
      <c r="T37" s="164" t="s">
        <v>259</v>
      </c>
      <c r="U37" s="124" t="s">
        <v>133</v>
      </c>
      <c r="V37" s="177">
        <f>SUM(V18,V20,V22)</f>
        <v>0</v>
      </c>
      <c r="W37" s="183" t="s">
        <v>182</v>
      </c>
      <c r="Y37" s="196">
        <f>SUM(Y18:Y35)</f>
        <v>0</v>
      </c>
      <c r="Z37" s="202"/>
    </row>
    <row r="38" spans="5:26" ht="19" customHeight="1">
      <c r="G38" s="90"/>
      <c r="H38" s="99"/>
      <c r="I38" s="109"/>
      <c r="J38" s="118"/>
      <c r="L38" s="130"/>
      <c r="N38" s="130"/>
      <c r="O38" s="154"/>
      <c r="P38" s="130"/>
      <c r="Q38" s="99"/>
      <c r="R38" s="130"/>
      <c r="T38" s="77"/>
      <c r="V38" s="175"/>
      <c r="W38" s="180"/>
    </row>
    <row r="39" spans="5:26" ht="19" customHeight="1">
      <c r="F39" s="60">
        <v>14</v>
      </c>
      <c r="G39" s="93"/>
      <c r="H39" s="102"/>
      <c r="I39" s="112"/>
      <c r="J39" s="121"/>
      <c r="K39" s="125"/>
      <c r="L39" s="133"/>
      <c r="M39" s="142"/>
      <c r="N39" s="147"/>
      <c r="O39" s="155"/>
      <c r="P39" s="147"/>
      <c r="Q39" s="102"/>
      <c r="R39" s="147"/>
      <c r="S39" s="124"/>
      <c r="T39" s="163"/>
      <c r="U39" s="124"/>
      <c r="V39" s="176"/>
      <c r="W39" s="183"/>
    </row>
    <row r="40" spans="5:26" ht="19" customHeight="1">
      <c r="G40" s="91"/>
      <c r="H40" s="99"/>
      <c r="I40" s="109" t="s">
        <v>183</v>
      </c>
      <c r="J40" s="118"/>
      <c r="L40" s="131"/>
      <c r="N40" s="130"/>
      <c r="O40" s="154"/>
      <c r="P40" s="130"/>
      <c r="Q40" s="99"/>
      <c r="R40" s="130"/>
      <c r="T40" s="165"/>
      <c r="U40" s="165"/>
      <c r="V40" s="165"/>
      <c r="W40" s="184"/>
    </row>
    <row r="41" spans="5:26" ht="19" customHeight="1">
      <c r="F41" s="60">
        <v>15</v>
      </c>
      <c r="G41" s="94" t="s">
        <v>75</v>
      </c>
      <c r="H41" s="102"/>
      <c r="I41" s="111" t="s">
        <v>139</v>
      </c>
      <c r="J41" s="121"/>
      <c r="K41" s="124" t="s">
        <v>303</v>
      </c>
      <c r="L41" s="133" t="s">
        <v>24</v>
      </c>
      <c r="M41" s="142">
        <v>1</v>
      </c>
      <c r="N41" s="147"/>
      <c r="O41" s="155"/>
      <c r="P41" s="147"/>
      <c r="Q41" s="102"/>
      <c r="R41" s="147"/>
      <c r="S41" s="124"/>
      <c r="T41" s="107"/>
      <c r="U41" s="107"/>
      <c r="V41" s="107"/>
      <c r="W41" s="185"/>
    </row>
    <row r="42" spans="5:26" ht="19" customHeight="1">
      <c r="G42" s="95"/>
      <c r="H42" s="103"/>
      <c r="I42" s="113" t="s">
        <v>183</v>
      </c>
      <c r="J42" s="122"/>
      <c r="K42" s="126"/>
      <c r="L42" s="134"/>
      <c r="M42" s="143"/>
      <c r="N42" s="148"/>
      <c r="O42" s="157"/>
      <c r="P42" s="148"/>
      <c r="Q42" s="103"/>
      <c r="R42" s="148"/>
      <c r="S42" s="126"/>
      <c r="T42" s="126"/>
      <c r="U42" s="126"/>
      <c r="V42" s="178"/>
      <c r="W42" s="186"/>
    </row>
    <row r="43" spans="5:26" ht="19" customHeight="1">
      <c r="F43" s="60">
        <v>16</v>
      </c>
      <c r="G43" s="96"/>
      <c r="H43" s="104"/>
      <c r="I43" s="114" t="s">
        <v>159</v>
      </c>
      <c r="J43" s="123"/>
      <c r="K43" s="127"/>
      <c r="L43" s="135" t="s">
        <v>24</v>
      </c>
      <c r="M43" s="144">
        <v>1</v>
      </c>
      <c r="N43" s="149"/>
      <c r="O43" s="158"/>
      <c r="P43" s="149"/>
      <c r="Q43" s="104"/>
      <c r="R43" s="149"/>
      <c r="S43" s="127"/>
      <c r="T43" s="166" t="s">
        <v>196</v>
      </c>
      <c r="U43" s="174"/>
      <c r="V43" s="174"/>
      <c r="W43" s="187"/>
    </row>
    <row r="44" spans="5:26" ht="18" customHeight="1">
      <c r="E44" s="63" t="s">
        <v>31</v>
      </c>
      <c r="T44" s="85" t="str">
        <f>+"【"&amp;+$E$7&amp;"】"</f>
        <v>【富士川町上下水道課】</v>
      </c>
      <c r="U44" s="85"/>
      <c r="V44" s="85"/>
      <c r="W44" s="85"/>
    </row>
    <row r="45" spans="5:26" ht="18" customHeight="1">
      <c r="E45" s="84">
        <f>+E9+1</f>
        <v>2</v>
      </c>
      <c r="G45" s="87" t="str">
        <f>IF(E9&gt;9,"（　"&amp;DBCS(FIXED(E9,0))&amp;"　）","（ 　"&amp;DBCS(FIXED(E9,0))&amp;"　 ）")</f>
        <v>（ 　１　 ）</v>
      </c>
      <c r="H45" s="87"/>
      <c r="I45" s="87"/>
      <c r="J45" s="87"/>
      <c r="K45" s="87"/>
      <c r="L45" s="87"/>
      <c r="M45" s="138"/>
      <c r="N45" s="87"/>
      <c r="O45" s="159"/>
      <c r="P45" s="87"/>
      <c r="Q45" s="87"/>
      <c r="R45" s="87"/>
      <c r="S45" s="87"/>
      <c r="T45" s="87"/>
      <c r="U45" s="87"/>
      <c r="V45" s="87"/>
      <c r="W45" s="87"/>
    </row>
    <row r="46" spans="5:26" ht="18" customHeight="1">
      <c r="G46" s="87"/>
      <c r="H46" s="87"/>
      <c r="I46" s="87"/>
      <c r="J46" s="87"/>
      <c r="K46" s="87"/>
      <c r="L46" s="87"/>
      <c r="M46" s="138"/>
      <c r="N46" s="87"/>
      <c r="O46" s="159"/>
      <c r="P46" s="87"/>
      <c r="Q46" s="87"/>
      <c r="R46" s="87"/>
      <c r="S46" s="87"/>
      <c r="T46" s="87"/>
      <c r="U46" s="87"/>
      <c r="V46" s="87"/>
      <c r="W46" s="87"/>
    </row>
    <row r="47" spans="5:26" ht="18" customHeight="1">
      <c r="G47" s="87"/>
      <c r="H47" s="87"/>
      <c r="I47" s="87"/>
      <c r="J47" s="87"/>
      <c r="K47" s="87"/>
      <c r="L47" s="87"/>
      <c r="M47" s="138"/>
      <c r="N47" s="87"/>
      <c r="O47" s="159"/>
      <c r="P47" s="87"/>
      <c r="Q47" s="87"/>
      <c r="R47" s="87"/>
      <c r="S47" s="87"/>
      <c r="T47" s="87"/>
      <c r="U47" s="87"/>
      <c r="V47" s="87"/>
      <c r="W47" s="87"/>
    </row>
    <row r="48" spans="5:26" ht="18" customHeight="1">
      <c r="G48" s="87"/>
      <c r="H48" s="87"/>
      <c r="I48" s="87"/>
      <c r="J48" s="87"/>
      <c r="K48" s="87"/>
      <c r="L48" s="87"/>
      <c r="M48" s="138"/>
      <c r="N48" s="87"/>
      <c r="O48" s="159"/>
      <c r="P48" s="87"/>
      <c r="Q48" s="87"/>
      <c r="R48" s="87"/>
      <c r="S48" s="87"/>
      <c r="T48" s="87"/>
      <c r="U48" s="87"/>
      <c r="V48" s="87"/>
      <c r="W48" s="87"/>
    </row>
    <row r="49" spans="6:23" ht="18" customHeight="1">
      <c r="G49" s="87"/>
      <c r="H49" s="87"/>
      <c r="I49" s="87"/>
      <c r="J49" s="87"/>
      <c r="K49" s="87"/>
      <c r="L49" s="87"/>
      <c r="M49" s="138"/>
      <c r="N49" s="87"/>
      <c r="O49" s="159"/>
      <c r="P49" s="87"/>
      <c r="Q49" s="87"/>
      <c r="R49" s="87"/>
      <c r="S49" s="87"/>
      <c r="T49" s="87"/>
      <c r="U49" s="87"/>
      <c r="V49" s="87"/>
      <c r="W49" s="87"/>
    </row>
    <row r="50" spans="6:23" ht="19" customHeight="1">
      <c r="G50" s="87"/>
      <c r="H50" s="87"/>
      <c r="I50" s="87"/>
      <c r="J50" s="87"/>
      <c r="K50" s="87"/>
      <c r="L50" s="87"/>
      <c r="M50" s="138"/>
      <c r="N50" s="87"/>
      <c r="O50" s="159"/>
      <c r="P50" s="87"/>
      <c r="Q50" s="87"/>
      <c r="R50" s="87"/>
      <c r="S50" s="87"/>
      <c r="T50" s="87"/>
      <c r="U50" s="87"/>
      <c r="V50" s="87"/>
      <c r="W50" s="87"/>
    </row>
    <row r="51" spans="6:23" ht="19" customHeight="1">
      <c r="G51" s="89"/>
      <c r="H51" s="98"/>
      <c r="I51" s="105"/>
      <c r="J51" s="117"/>
      <c r="K51" s="105"/>
      <c r="L51" s="129"/>
      <c r="M51" s="137"/>
      <c r="N51" s="105"/>
      <c r="O51" s="151"/>
      <c r="P51" s="105"/>
      <c r="Q51" s="105"/>
      <c r="R51" s="117"/>
      <c r="S51" s="105"/>
      <c r="T51" s="105"/>
      <c r="U51" s="105"/>
      <c r="V51" s="105"/>
      <c r="W51" s="179"/>
    </row>
    <row r="52" spans="6:23" ht="19" customHeight="1">
      <c r="G52" s="90"/>
      <c r="H52" s="99"/>
      <c r="J52" s="118"/>
      <c r="L52" s="130"/>
      <c r="M52" s="138" t="str">
        <f>IF($E$14=1,"変　　　　更　　　　前",IF($E$14=2,"設　　　　計　　　　時",""))</f>
        <v/>
      </c>
      <c r="N52" s="87"/>
      <c r="O52" s="152"/>
      <c r="P52" s="87" t="str">
        <f>IF($E$14=1,"変　　　　更　　　　後",IF($E$14=2,"精　　　　算　　　　時",""))</f>
        <v/>
      </c>
      <c r="Q52" s="87"/>
      <c r="R52" s="162"/>
      <c r="W52" s="180"/>
    </row>
    <row r="53" spans="6:23" ht="19" customHeight="1">
      <c r="G53" s="91" t="s">
        <v>0</v>
      </c>
      <c r="H53" s="100" t="s">
        <v>162</v>
      </c>
      <c r="I53" s="63" t="s">
        <v>86</v>
      </c>
      <c r="J53" s="119"/>
      <c r="K53" s="63" t="s">
        <v>1</v>
      </c>
      <c r="L53" s="131" t="s">
        <v>8</v>
      </c>
      <c r="M53" s="139"/>
      <c r="N53" s="124"/>
      <c r="O53" s="153"/>
      <c r="P53" s="124"/>
      <c r="Q53" s="124"/>
      <c r="R53" s="121"/>
      <c r="S53" s="87" t="s">
        <v>3</v>
      </c>
      <c r="T53" s="87"/>
      <c r="U53" s="87"/>
      <c r="V53" s="87"/>
      <c r="W53" s="181"/>
    </row>
    <row r="54" spans="6:23" ht="19" customHeight="1">
      <c r="G54" s="90"/>
      <c r="H54" s="99"/>
      <c r="J54" s="118"/>
      <c r="L54" s="130"/>
      <c r="M54" s="140" t="s">
        <v>9</v>
      </c>
      <c r="N54" s="146" t="s">
        <v>17</v>
      </c>
      <c r="O54" s="146" t="s">
        <v>23</v>
      </c>
      <c r="P54" s="140" t="s">
        <v>9</v>
      </c>
      <c r="Q54" s="146" t="s">
        <v>17</v>
      </c>
      <c r="R54" s="146" t="s">
        <v>23</v>
      </c>
      <c r="W54" s="180"/>
    </row>
    <row r="55" spans="6:23" ht="19" customHeight="1">
      <c r="G55" s="92"/>
      <c r="H55" s="101"/>
      <c r="I55" s="106"/>
      <c r="J55" s="120"/>
      <c r="K55" s="106"/>
      <c r="L55" s="132"/>
      <c r="M55" s="141"/>
      <c r="N55" s="141"/>
      <c r="O55" s="141"/>
      <c r="P55" s="141"/>
      <c r="Q55" s="141"/>
      <c r="R55" s="141"/>
      <c r="S55" s="106"/>
      <c r="T55" s="106"/>
      <c r="U55" s="106"/>
      <c r="V55" s="106"/>
      <c r="W55" s="182"/>
    </row>
    <row r="56" spans="6:23" ht="20.25" customHeight="1">
      <c r="G56" s="95"/>
      <c r="H56" s="103"/>
      <c r="I56" s="113"/>
      <c r="J56" s="122"/>
      <c r="K56" s="126"/>
      <c r="L56" s="134"/>
      <c r="M56" s="143"/>
      <c r="N56" s="148"/>
      <c r="O56" s="160"/>
      <c r="P56" s="148"/>
      <c r="Q56" s="103"/>
      <c r="R56" s="148"/>
      <c r="S56" s="126"/>
      <c r="T56" s="126"/>
      <c r="U56" s="126"/>
      <c r="V56" s="178"/>
      <c r="W56" s="186"/>
    </row>
    <row r="57" spans="6:23" ht="18" customHeight="1">
      <c r="F57" s="60">
        <v>1</v>
      </c>
      <c r="G57" s="93"/>
      <c r="H57" s="102"/>
      <c r="I57" s="111" t="s">
        <v>140</v>
      </c>
      <c r="J57" s="121"/>
      <c r="K57" s="124"/>
      <c r="L57" s="133"/>
      <c r="M57" s="142"/>
      <c r="N57" s="147"/>
      <c r="O57" s="155"/>
      <c r="P57" s="147"/>
      <c r="Q57" s="102"/>
      <c r="R57" s="147"/>
      <c r="S57" s="124"/>
      <c r="T57" s="163"/>
      <c r="U57" s="124"/>
      <c r="V57" s="124"/>
      <c r="W57" s="183"/>
    </row>
    <row r="58" spans="6:23" ht="19" customHeight="1">
      <c r="G58" s="91"/>
      <c r="H58" s="99"/>
      <c r="I58" s="109"/>
      <c r="J58" s="118"/>
      <c r="L58" s="131"/>
      <c r="N58" s="130"/>
      <c r="O58" s="156"/>
      <c r="P58" s="130"/>
      <c r="Q58" s="130"/>
      <c r="R58" s="130"/>
      <c r="T58" s="167"/>
      <c r="W58" s="180"/>
    </row>
    <row r="59" spans="6:23" ht="19" customHeight="1">
      <c r="F59" s="60">
        <v>2</v>
      </c>
      <c r="G59" s="94" t="s">
        <v>90</v>
      </c>
      <c r="H59" s="102"/>
      <c r="I59" s="111"/>
      <c r="J59" s="121"/>
      <c r="K59" s="124"/>
      <c r="L59" s="133"/>
      <c r="M59" s="142"/>
      <c r="N59" s="147"/>
      <c r="O59" s="155"/>
      <c r="P59" s="147"/>
      <c r="Q59" s="147"/>
      <c r="R59" s="147"/>
      <c r="S59" s="124"/>
      <c r="T59" s="163"/>
      <c r="U59" s="124"/>
      <c r="V59" s="124"/>
      <c r="W59" s="183"/>
    </row>
    <row r="60" spans="6:23" ht="28" customHeight="1">
      <c r="G60" s="90"/>
      <c r="H60" s="99"/>
      <c r="I60" s="109"/>
      <c r="J60" s="118"/>
      <c r="L60" s="131"/>
      <c r="N60" s="130"/>
      <c r="O60" s="156"/>
      <c r="P60" s="130"/>
      <c r="Q60" s="99"/>
      <c r="R60" s="130"/>
      <c r="T60" s="165"/>
      <c r="U60" s="165"/>
      <c r="V60" s="165"/>
      <c r="W60" s="184"/>
    </row>
    <row r="61" spans="6:23" ht="18" customHeight="1">
      <c r="F61" s="60">
        <v>3</v>
      </c>
      <c r="G61" s="93"/>
      <c r="H61" s="102"/>
      <c r="I61" s="115" t="s">
        <v>59</v>
      </c>
      <c r="J61" s="121"/>
      <c r="K61" s="128" t="s">
        <v>303</v>
      </c>
      <c r="L61" s="133" t="s">
        <v>24</v>
      </c>
      <c r="M61" s="145">
        <v>1</v>
      </c>
      <c r="N61" s="147"/>
      <c r="O61" s="155"/>
      <c r="P61" s="147"/>
      <c r="Q61" s="102"/>
      <c r="R61" s="147"/>
      <c r="S61" s="128"/>
      <c r="T61" s="168"/>
      <c r="U61" s="168"/>
      <c r="V61" s="168"/>
      <c r="W61" s="185"/>
    </row>
    <row r="62" spans="6:23" ht="19" customHeight="1">
      <c r="G62" s="91"/>
      <c r="H62" s="99"/>
      <c r="I62" s="109"/>
      <c r="J62" s="118"/>
      <c r="L62" s="131"/>
      <c r="N62" s="130"/>
      <c r="O62" s="156"/>
      <c r="P62" s="130"/>
      <c r="Q62" s="99"/>
      <c r="R62" s="130"/>
      <c r="V62" s="175"/>
      <c r="W62" s="180"/>
    </row>
    <row r="63" spans="6:23" ht="19" customHeight="1">
      <c r="F63" s="60">
        <v>4</v>
      </c>
      <c r="G63" s="94" t="s">
        <v>67</v>
      </c>
      <c r="H63" s="102"/>
      <c r="I63" s="111"/>
      <c r="J63" s="121"/>
      <c r="K63" s="124"/>
      <c r="L63" s="133"/>
      <c r="M63" s="142"/>
      <c r="N63" s="147"/>
      <c r="O63" s="155"/>
      <c r="P63" s="147"/>
      <c r="Q63" s="102"/>
      <c r="R63" s="147"/>
      <c r="S63" s="124"/>
      <c r="T63" s="169"/>
      <c r="U63" s="124"/>
      <c r="V63" s="124"/>
      <c r="W63" s="183"/>
    </row>
    <row r="64" spans="6:23" ht="19" customHeight="1">
      <c r="G64" s="90"/>
      <c r="H64" s="99"/>
      <c r="I64" s="109"/>
      <c r="J64" s="118"/>
      <c r="L64" s="131"/>
      <c r="N64" s="130"/>
      <c r="O64" s="156"/>
      <c r="P64" s="130"/>
      <c r="Q64" s="99"/>
      <c r="R64" s="130"/>
      <c r="T64" s="108"/>
      <c r="U64" s="108"/>
      <c r="V64" s="108"/>
      <c r="W64" s="188"/>
    </row>
    <row r="65" spans="5:27" ht="19" customHeight="1">
      <c r="F65" s="60">
        <v>5</v>
      </c>
      <c r="G65" s="94"/>
      <c r="H65" s="102"/>
      <c r="I65" s="111" t="s">
        <v>47</v>
      </c>
      <c r="J65" s="121"/>
      <c r="K65" s="124" t="s">
        <v>303</v>
      </c>
      <c r="L65" s="133" t="s">
        <v>24</v>
      </c>
      <c r="M65" s="142">
        <v>1</v>
      </c>
      <c r="N65" s="147"/>
      <c r="O65" s="155"/>
      <c r="P65" s="147"/>
      <c r="Q65" s="102"/>
      <c r="R65" s="147"/>
      <c r="S65" s="102"/>
      <c r="T65" s="107"/>
      <c r="U65" s="107"/>
      <c r="V65" s="107"/>
      <c r="W65" s="185"/>
      <c r="Z65" s="62"/>
      <c r="AA65" s="205"/>
    </row>
    <row r="66" spans="5:27" ht="19" customHeight="1">
      <c r="G66" s="91"/>
      <c r="H66" s="99"/>
      <c r="I66" s="109"/>
      <c r="J66" s="118"/>
      <c r="L66" s="131"/>
      <c r="N66" s="130"/>
      <c r="O66" s="154"/>
      <c r="P66" s="130"/>
      <c r="Q66" s="130"/>
      <c r="R66" s="130"/>
      <c r="T66" s="167"/>
      <c r="W66" s="180"/>
    </row>
    <row r="67" spans="5:27" ht="19" customHeight="1">
      <c r="F67" s="60">
        <v>6</v>
      </c>
      <c r="G67" s="94"/>
      <c r="H67" s="102"/>
      <c r="I67" s="111" t="s">
        <v>173</v>
      </c>
      <c r="J67" s="121"/>
      <c r="K67" s="124"/>
      <c r="L67" s="133" t="s">
        <v>24</v>
      </c>
      <c r="M67" s="142">
        <v>1</v>
      </c>
      <c r="N67" s="147"/>
      <c r="O67" s="155"/>
      <c r="P67" s="147"/>
      <c r="Q67" s="147"/>
      <c r="R67" s="147"/>
      <c r="S67" s="124"/>
      <c r="T67" s="170"/>
      <c r="U67" s="124"/>
      <c r="V67" s="124"/>
      <c r="W67" s="183"/>
    </row>
    <row r="68" spans="5:27" ht="19" customHeight="1">
      <c r="E68" s="63"/>
      <c r="G68" s="90"/>
      <c r="H68" s="99"/>
      <c r="I68" s="109"/>
      <c r="J68" s="118"/>
      <c r="L68" s="130"/>
      <c r="N68" s="130"/>
      <c r="O68" s="156"/>
      <c r="P68" s="130"/>
      <c r="Q68" s="130"/>
      <c r="R68" s="130"/>
      <c r="V68" s="175"/>
      <c r="W68" s="180"/>
      <c r="Z68" s="63"/>
    </row>
    <row r="69" spans="5:27" ht="19" customHeight="1">
      <c r="E69" s="63"/>
      <c r="F69" s="60">
        <v>7</v>
      </c>
      <c r="G69" s="94" t="s">
        <v>36</v>
      </c>
      <c r="H69" s="102"/>
      <c r="I69" s="111"/>
      <c r="J69" s="121"/>
      <c r="K69" s="124"/>
      <c r="L69" s="133"/>
      <c r="M69" s="142"/>
      <c r="N69" s="147"/>
      <c r="O69" s="155"/>
      <c r="P69" s="147"/>
      <c r="Q69" s="147"/>
      <c r="R69" s="147"/>
      <c r="S69" s="124"/>
      <c r="T69" s="169"/>
      <c r="U69" s="124"/>
      <c r="V69" s="124"/>
      <c r="W69" s="183"/>
      <c r="Z69" s="62"/>
      <c r="AA69" s="205"/>
    </row>
    <row r="70" spans="5:27" ht="19" customHeight="1">
      <c r="G70" s="91"/>
      <c r="H70" s="99"/>
      <c r="I70" s="109"/>
      <c r="J70" s="118"/>
      <c r="L70" s="131"/>
      <c r="N70" s="130"/>
      <c r="O70" s="156"/>
      <c r="P70" s="130"/>
      <c r="Q70" s="130"/>
      <c r="R70" s="130"/>
      <c r="V70" s="175"/>
      <c r="W70" s="180"/>
    </row>
    <row r="71" spans="5:27" ht="19" customHeight="1">
      <c r="F71" s="60">
        <v>8</v>
      </c>
      <c r="G71" s="94"/>
      <c r="H71" s="102"/>
      <c r="I71" s="111" t="s">
        <v>15</v>
      </c>
      <c r="J71" s="121"/>
      <c r="K71" s="124"/>
      <c r="L71" s="133" t="s">
        <v>24</v>
      </c>
      <c r="M71" s="142">
        <v>1</v>
      </c>
      <c r="N71" s="147"/>
      <c r="O71" s="155"/>
      <c r="P71" s="147"/>
      <c r="Q71" s="147"/>
      <c r="R71" s="147"/>
      <c r="S71" s="124"/>
      <c r="T71" s="171"/>
      <c r="U71" s="171"/>
      <c r="V71" s="171"/>
      <c r="W71" s="189"/>
      <c r="Z71" s="62"/>
      <c r="AA71" s="205"/>
    </row>
    <row r="72" spans="5:27" ht="19" customHeight="1">
      <c r="G72" s="91"/>
      <c r="H72" s="99"/>
      <c r="I72" s="109"/>
      <c r="J72" s="118"/>
      <c r="L72" s="131"/>
      <c r="N72" s="130"/>
      <c r="O72" s="156"/>
      <c r="P72" s="130"/>
      <c r="Q72" s="130"/>
      <c r="R72" s="130"/>
      <c r="V72" s="175"/>
      <c r="W72" s="180"/>
    </row>
    <row r="73" spans="5:27" ht="19" customHeight="1">
      <c r="F73" s="60">
        <v>9</v>
      </c>
      <c r="G73" s="94" t="s">
        <v>81</v>
      </c>
      <c r="H73" s="102"/>
      <c r="I73" s="111"/>
      <c r="J73" s="121"/>
      <c r="K73" s="124"/>
      <c r="L73" s="133"/>
      <c r="M73" s="142"/>
      <c r="N73" s="147"/>
      <c r="O73" s="155"/>
      <c r="P73" s="147"/>
      <c r="Q73" s="147"/>
      <c r="R73" s="147"/>
      <c r="S73" s="124"/>
      <c r="T73" s="172"/>
      <c r="U73" s="124"/>
      <c r="V73" s="124"/>
      <c r="W73" s="183"/>
      <c r="Z73" s="62"/>
      <c r="AA73" s="205"/>
    </row>
    <row r="74" spans="5:27" ht="19" customHeight="1">
      <c r="G74" s="91"/>
      <c r="H74" s="99"/>
      <c r="I74" s="109"/>
      <c r="J74" s="118"/>
      <c r="L74" s="131"/>
      <c r="N74" s="130"/>
      <c r="O74" s="156"/>
      <c r="P74" s="130"/>
      <c r="Q74" s="130"/>
      <c r="R74" s="130"/>
      <c r="T74" s="167"/>
      <c r="W74" s="180"/>
    </row>
    <row r="75" spans="5:27" ht="19" customHeight="1">
      <c r="F75" s="60">
        <v>10</v>
      </c>
      <c r="G75" s="94"/>
      <c r="H75" s="102"/>
      <c r="I75" s="111"/>
      <c r="J75" s="121"/>
      <c r="K75" s="124"/>
      <c r="L75" s="133"/>
      <c r="M75" s="142"/>
      <c r="N75" s="147"/>
      <c r="O75" s="155"/>
      <c r="P75" s="147"/>
      <c r="Q75" s="147"/>
      <c r="R75" s="147"/>
      <c r="S75" s="124"/>
      <c r="T75" s="163"/>
      <c r="U75" s="124"/>
      <c r="V75" s="124"/>
      <c r="W75" s="183"/>
    </row>
    <row r="76" spans="5:27" ht="19" customHeight="1">
      <c r="G76" s="91"/>
      <c r="H76" s="99"/>
      <c r="I76" s="109"/>
      <c r="J76" s="118"/>
      <c r="L76" s="131"/>
      <c r="N76" s="130"/>
      <c r="O76" s="156"/>
      <c r="P76" s="130"/>
      <c r="Q76" s="130"/>
      <c r="R76" s="130"/>
      <c r="T76" s="167"/>
      <c r="W76" s="180"/>
      <c r="Z76" s="62"/>
      <c r="AA76" s="205"/>
    </row>
    <row r="77" spans="5:27" ht="19" customHeight="1">
      <c r="F77" s="60">
        <v>11</v>
      </c>
      <c r="G77" s="94"/>
      <c r="H77" s="102"/>
      <c r="I77" s="111"/>
      <c r="J77" s="121"/>
      <c r="K77" s="124"/>
      <c r="L77" s="133"/>
      <c r="M77" s="142"/>
      <c r="N77" s="147"/>
      <c r="O77" s="155"/>
      <c r="P77" s="147"/>
      <c r="Q77" s="147"/>
      <c r="R77" s="147"/>
      <c r="S77" s="124"/>
      <c r="T77" s="163"/>
      <c r="U77" s="124"/>
      <c r="V77" s="124"/>
      <c r="W77" s="183"/>
      <c r="Z77" s="62"/>
      <c r="AA77" s="205"/>
    </row>
    <row r="78" spans="5:27" ht="19" customHeight="1">
      <c r="G78" s="91"/>
      <c r="H78" s="99"/>
      <c r="I78" s="109"/>
      <c r="J78" s="118"/>
      <c r="L78" s="131"/>
      <c r="N78" s="130"/>
      <c r="O78" s="154"/>
      <c r="P78" s="130"/>
      <c r="Q78" s="130"/>
      <c r="R78" s="130"/>
      <c r="T78" s="167"/>
      <c r="W78" s="180"/>
    </row>
    <row r="79" spans="5:27" ht="19" customHeight="1">
      <c r="F79" s="60">
        <v>12</v>
      </c>
      <c r="G79" s="94"/>
      <c r="H79" s="102"/>
      <c r="I79" s="111"/>
      <c r="J79" s="121"/>
      <c r="K79" s="124"/>
      <c r="L79" s="133"/>
      <c r="M79" s="142"/>
      <c r="N79" s="147"/>
      <c r="O79" s="155"/>
      <c r="P79" s="147"/>
      <c r="Q79" s="147"/>
      <c r="R79" s="147"/>
      <c r="S79" s="124"/>
      <c r="T79" s="163"/>
      <c r="U79" s="124"/>
      <c r="V79" s="124"/>
      <c r="W79" s="183"/>
    </row>
    <row r="80" spans="5:27" ht="19" customHeight="1">
      <c r="G80" s="91"/>
      <c r="H80" s="99"/>
      <c r="I80" s="109"/>
      <c r="J80" s="118"/>
      <c r="L80" s="131"/>
      <c r="N80" s="130"/>
      <c r="O80" s="156"/>
      <c r="P80" s="130"/>
      <c r="Q80" s="130"/>
      <c r="R80" s="130"/>
      <c r="T80" s="167"/>
      <c r="W80" s="180"/>
    </row>
    <row r="81" spans="6:23" ht="19" customHeight="1">
      <c r="F81" s="60">
        <v>13</v>
      </c>
      <c r="G81" s="94"/>
      <c r="H81" s="102"/>
      <c r="I81" s="111"/>
      <c r="J81" s="121"/>
      <c r="K81" s="124"/>
      <c r="L81" s="133"/>
      <c r="M81" s="142"/>
      <c r="N81" s="147"/>
      <c r="O81" s="155"/>
      <c r="P81" s="147"/>
      <c r="Q81" s="147"/>
      <c r="R81" s="147"/>
      <c r="S81" s="124"/>
      <c r="T81" s="163"/>
      <c r="U81" s="124"/>
      <c r="V81" s="124"/>
      <c r="W81" s="183"/>
    </row>
    <row r="82" spans="6:23" ht="19" customHeight="1">
      <c r="G82" s="91"/>
      <c r="H82" s="99"/>
      <c r="I82" s="109"/>
      <c r="J82" s="118"/>
      <c r="L82" s="131"/>
      <c r="N82" s="130"/>
      <c r="O82" s="156"/>
      <c r="P82" s="130"/>
      <c r="Q82" s="130"/>
      <c r="R82" s="130"/>
      <c r="T82" s="167"/>
      <c r="W82" s="180"/>
    </row>
    <row r="83" spans="6:23" ht="19" customHeight="1">
      <c r="F83" s="60">
        <v>14</v>
      </c>
      <c r="G83" s="94"/>
      <c r="H83" s="102"/>
      <c r="I83" s="111"/>
      <c r="J83" s="121"/>
      <c r="K83" s="124"/>
      <c r="L83" s="133"/>
      <c r="M83" s="142"/>
      <c r="N83" s="147"/>
      <c r="O83" s="155"/>
      <c r="P83" s="147"/>
      <c r="Q83" s="147"/>
      <c r="R83" s="147"/>
      <c r="S83" s="124"/>
      <c r="T83" s="163"/>
      <c r="U83" s="124"/>
      <c r="V83" s="124"/>
      <c r="W83" s="183"/>
    </row>
    <row r="84" spans="6:23" ht="19" customHeight="1">
      <c r="G84" s="91"/>
      <c r="H84" s="99"/>
      <c r="I84" s="109"/>
      <c r="J84" s="118"/>
      <c r="L84" s="131"/>
      <c r="N84" s="130"/>
      <c r="O84" s="156"/>
      <c r="P84" s="130"/>
      <c r="Q84" s="130"/>
      <c r="R84" s="130"/>
      <c r="W84" s="180"/>
    </row>
    <row r="85" spans="6:23" ht="19" customHeight="1">
      <c r="F85" s="60">
        <v>15</v>
      </c>
      <c r="G85" s="94"/>
      <c r="H85" s="102"/>
      <c r="I85" s="111"/>
      <c r="J85" s="121"/>
      <c r="K85" s="124"/>
      <c r="L85" s="133"/>
      <c r="M85" s="142"/>
      <c r="N85" s="147"/>
      <c r="O85" s="155"/>
      <c r="P85" s="147"/>
      <c r="Q85" s="147"/>
      <c r="R85" s="147"/>
      <c r="S85" s="124"/>
      <c r="T85" s="124"/>
      <c r="U85" s="124"/>
      <c r="V85" s="124"/>
      <c r="W85" s="183"/>
    </row>
    <row r="86" spans="6:23" ht="19" customHeight="1">
      <c r="G86" s="91"/>
      <c r="H86" s="99"/>
      <c r="I86" s="109"/>
      <c r="J86" s="118"/>
      <c r="L86" s="130"/>
      <c r="N86" s="130"/>
      <c r="O86" s="156"/>
      <c r="P86" s="130"/>
      <c r="Q86" s="130"/>
      <c r="R86" s="130"/>
      <c r="W86" s="180"/>
    </row>
    <row r="87" spans="6:23" ht="19" customHeight="1">
      <c r="F87" s="60">
        <v>16</v>
      </c>
      <c r="G87" s="97"/>
      <c r="H87" s="104"/>
      <c r="I87" s="114"/>
      <c r="J87" s="123"/>
      <c r="K87" s="127"/>
      <c r="L87" s="135"/>
      <c r="M87" s="144"/>
      <c r="N87" s="149"/>
      <c r="O87" s="161"/>
      <c r="P87" s="149"/>
      <c r="Q87" s="149"/>
      <c r="R87" s="149"/>
      <c r="S87" s="127"/>
      <c r="T87" s="127"/>
      <c r="U87" s="127"/>
      <c r="V87" s="127"/>
      <c r="W87" s="190"/>
    </row>
    <row r="88" spans="6:23" ht="20.25" customHeight="1">
      <c r="T88" s="173" t="str">
        <f>+"【"&amp;+$E$7&amp;"】"</f>
        <v>【富士川町上下水道課】</v>
      </c>
      <c r="U88" s="173"/>
      <c r="V88" s="173"/>
      <c r="W88" s="173"/>
    </row>
    <row r="89" spans="6:23" ht="18" customHeight="1">
      <c r="G89" s="87" t="str">
        <f>IF(E45&gt;9,"（　"&amp;DBCS(FIXED(E45,0))&amp;"　）","（ 　"&amp;DBCS(FIXED(E45,0))&amp;"　 ）")</f>
        <v>（ 　２　 ）</v>
      </c>
      <c r="H89" s="87"/>
      <c r="I89" s="87"/>
      <c r="J89" s="87"/>
      <c r="K89" s="87"/>
      <c r="L89" s="87"/>
      <c r="M89" s="138"/>
      <c r="N89" s="87"/>
      <c r="O89" s="159"/>
      <c r="P89" s="87"/>
      <c r="Q89" s="87"/>
      <c r="R89" s="87"/>
      <c r="S89" s="87"/>
      <c r="T89" s="87"/>
      <c r="U89" s="87"/>
      <c r="V89" s="87"/>
      <c r="W89" s="87"/>
    </row>
    <row r="106" spans="2:2">
      <c r="B106" s="60">
        <f>+B62+1</f>
        <v>1</v>
      </c>
    </row>
  </sheetData>
  <mergeCells count="23">
    <mergeCell ref="G4:W4"/>
    <mergeCell ref="Y16:Z16"/>
    <mergeCell ref="T40:W40"/>
    <mergeCell ref="T41:W41"/>
    <mergeCell ref="T44:W44"/>
    <mergeCell ref="T60:W60"/>
    <mergeCell ref="T61:W61"/>
    <mergeCell ref="T64:W64"/>
    <mergeCell ref="T65:W65"/>
    <mergeCell ref="T71:W71"/>
    <mergeCell ref="T88:W88"/>
    <mergeCell ref="M16:M17"/>
    <mergeCell ref="N16:N17"/>
    <mergeCell ref="O16:O17"/>
    <mergeCell ref="P16:P17"/>
    <mergeCell ref="Q16:Q17"/>
    <mergeCell ref="R16:R17"/>
    <mergeCell ref="M54:M55"/>
    <mergeCell ref="N54:N55"/>
    <mergeCell ref="O54:O55"/>
    <mergeCell ref="P54:P55"/>
    <mergeCell ref="Q54:Q55"/>
    <mergeCell ref="R54:R55"/>
  </mergeCells>
  <phoneticPr fontId="60"/>
  <printOptions horizontalCentered="1" verticalCentered="1"/>
  <pageMargins left="0" right="0" top="0.39370078740157483" bottom="0" header="0" footer="0"/>
  <pageSetup paperSize="9" scale="67" fitToWidth="1" fitToHeight="1" orientation="landscape" usePrinterDefaults="1" horizontalDpi="300" verticalDpi="300" r:id="rId1"/>
  <headerFooter alignWithMargins="0"/>
  <rowBreaks count="1" manualBreakCount="1">
    <brk id="45" min="6" max="22" man="1"/>
  </rowBreaks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T230"/>
  <sheetViews>
    <sheetView topLeftCell="D226" zoomScale="70" zoomScaleNormal="70" workbookViewId="0">
      <selection activeCell="M129" sqref="M129"/>
    </sheetView>
  </sheetViews>
  <sheetFormatPr defaultColWidth="8.78515625" defaultRowHeight="17.25"/>
  <cols>
    <col min="1" max="1" width="7.7109375" style="60" customWidth="1"/>
    <col min="2" max="2" width="10.7109375" style="60" customWidth="1"/>
    <col min="3" max="3" width="4.7109375" style="60" customWidth="1"/>
    <col min="4" max="4" width="7.7109375" style="87" customWidth="1"/>
    <col min="5" max="5" width="21.7109375" style="206" customWidth="1"/>
    <col min="6" max="6" width="0.92578125" style="60" customWidth="1"/>
    <col min="7" max="7" width="21.2109375" style="108" customWidth="1"/>
    <col min="8" max="8" width="5.7109375" style="60" customWidth="1"/>
    <col min="9" max="9" width="9.7109375" style="61" customWidth="1"/>
    <col min="10" max="11" width="12.7109375" style="62" customWidth="1"/>
    <col min="12" max="12" width="9.7109375" style="61" customWidth="1"/>
    <col min="13" max="14" width="12.7109375" style="62" customWidth="1"/>
    <col min="15" max="15" width="20.7109375" style="60" customWidth="1"/>
    <col min="16" max="16" width="5.7109375" style="60" customWidth="1"/>
    <col min="17" max="17" width="1.7109375" style="60" customWidth="1"/>
    <col min="18" max="18" width="12.7109375" style="62" customWidth="1"/>
    <col min="19" max="19" width="5.7109375" style="63" customWidth="1"/>
    <col min="20" max="20" width="12.7109375" style="60" customWidth="1"/>
    <col min="21" max="16384" width="8.78515625" style="60"/>
  </cols>
  <sheetData>
    <row r="1" spans="1:17">
      <c r="A1" s="60" t="s">
        <v>76</v>
      </c>
    </row>
    <row r="2" spans="1:17">
      <c r="D2" s="87" t="s">
        <v>25</v>
      </c>
      <c r="J2" s="159"/>
      <c r="K2" s="159"/>
      <c r="M2" s="204"/>
      <c r="P2" s="159"/>
      <c r="Q2" s="159"/>
    </row>
    <row r="3" spans="1:17">
      <c r="D3" s="87" t="s">
        <v>48</v>
      </c>
      <c r="J3" s="204"/>
      <c r="K3" s="204"/>
      <c r="M3" s="275"/>
      <c r="P3" s="62"/>
      <c r="Q3" s="62"/>
    </row>
    <row r="4" spans="1:17">
      <c r="D4" s="87" t="s">
        <v>28</v>
      </c>
      <c r="I4" s="248"/>
      <c r="P4" s="62"/>
      <c r="Q4" s="62"/>
    </row>
    <row r="5" spans="1:17">
      <c r="J5" s="159"/>
      <c r="K5" s="159"/>
      <c r="M5" s="204"/>
      <c r="N5" s="204"/>
      <c r="P5" s="62"/>
      <c r="Q5" s="62"/>
    </row>
    <row r="6" spans="1:17">
      <c r="J6" s="204"/>
      <c r="K6" s="204"/>
      <c r="P6" s="62"/>
      <c r="Q6" s="62"/>
    </row>
    <row r="7" spans="1:17">
      <c r="I7" s="248"/>
      <c r="J7" s="260"/>
      <c r="K7" s="252"/>
      <c r="P7" s="62"/>
      <c r="Q7" s="62"/>
    </row>
    <row r="8" spans="1:17">
      <c r="J8" s="260"/>
      <c r="K8" s="252"/>
      <c r="P8" s="62"/>
      <c r="Q8" s="62"/>
    </row>
    <row r="9" spans="1:17" ht="25" customHeight="1">
      <c r="D9" s="87" t="s">
        <v>79</v>
      </c>
    </row>
    <row r="10" spans="1:17" ht="25" customHeight="1">
      <c r="D10" s="208" t="s">
        <v>12</v>
      </c>
      <c r="E10" s="224"/>
    </row>
    <row r="11" spans="1:17" ht="20.25" customHeight="1"/>
    <row r="12" spans="1:17" ht="27" customHeight="1">
      <c r="D12" s="209" t="str">
        <f>+" "&amp;$D$10&amp;" 　　内訳書 "</f>
        <v xml:space="preserve"> 配水管布設工事φ75 　　内訳書 </v>
      </c>
      <c r="F12" s="87"/>
      <c r="G12" s="206"/>
      <c r="H12" s="87"/>
      <c r="I12" s="138"/>
      <c r="J12" s="159"/>
      <c r="K12" s="159"/>
      <c r="L12" s="138"/>
      <c r="M12" s="159"/>
      <c r="N12" s="159"/>
      <c r="O12" s="87"/>
      <c r="P12" s="87"/>
    </row>
    <row r="13" spans="1:17" ht="15" customHeight="1"/>
    <row r="14" spans="1:17" ht="18" customHeight="1">
      <c r="D14" s="210" t="str">
        <f>+"第 "&amp;DBCS(FIXED(B16,0))&amp;" 号内訳明細書"</f>
        <v>第 １ 号内訳明細書</v>
      </c>
      <c r="E14" s="60"/>
    </row>
    <row r="15" spans="1:17" ht="18" customHeight="1">
      <c r="B15" s="63" t="s">
        <v>41</v>
      </c>
      <c r="O15" s="277" t="str">
        <f>+"Ｎｏ,"&amp;DBCS(FIXED($B$16,0))&amp;"－"&amp;DBCS(FIXED(B17,0))&amp;" "</f>
        <v xml:space="preserve">Ｎｏ,１－１ </v>
      </c>
      <c r="P15" s="277"/>
    </row>
    <row r="16" spans="1:17" ht="18" customHeight="1">
      <c r="A16" s="85" t="s">
        <v>84</v>
      </c>
      <c r="B16" s="207">
        <v>1</v>
      </c>
      <c r="D16" s="211"/>
      <c r="E16" s="225"/>
      <c r="F16" s="98"/>
      <c r="G16" s="240"/>
      <c r="H16" s="129"/>
      <c r="I16" s="137"/>
      <c r="J16" s="261"/>
      <c r="K16" s="261"/>
      <c r="L16" s="268"/>
      <c r="M16" s="261"/>
      <c r="N16" s="151"/>
      <c r="O16" s="129"/>
      <c r="P16" s="179"/>
    </row>
    <row r="17" spans="1:20" ht="18" customHeight="1">
      <c r="A17" s="85" t="s">
        <v>84</v>
      </c>
      <c r="B17" s="207">
        <v>1</v>
      </c>
      <c r="D17" s="212"/>
      <c r="E17" s="226"/>
      <c r="F17" s="99"/>
      <c r="G17" s="241"/>
      <c r="H17" s="130"/>
      <c r="I17" s="138" t="s">
        <v>104</v>
      </c>
      <c r="J17" s="159"/>
      <c r="K17" s="152"/>
      <c r="L17" s="138" t="s">
        <v>105</v>
      </c>
      <c r="M17" s="159"/>
      <c r="N17" s="152"/>
      <c r="O17" s="130"/>
      <c r="P17" s="291" t="s">
        <v>6</v>
      </c>
      <c r="S17" s="306"/>
    </row>
    <row r="18" spans="1:20" ht="18" customHeight="1">
      <c r="D18" s="212" t="s">
        <v>70</v>
      </c>
      <c r="E18" s="226" t="s">
        <v>86</v>
      </c>
      <c r="F18" s="100" t="s">
        <v>54</v>
      </c>
      <c r="G18" s="119"/>
      <c r="H18" s="131" t="s">
        <v>8</v>
      </c>
      <c r="I18" s="139"/>
      <c r="J18" s="177"/>
      <c r="K18" s="177"/>
      <c r="L18" s="139"/>
      <c r="M18" s="177"/>
      <c r="N18" s="153"/>
      <c r="O18" s="278" t="s">
        <v>3</v>
      </c>
      <c r="P18" s="291" t="s">
        <v>44</v>
      </c>
      <c r="Q18" s="296"/>
      <c r="S18" s="305"/>
    </row>
    <row r="19" spans="1:20" ht="18" customHeight="1">
      <c r="B19" s="63" t="s">
        <v>46</v>
      </c>
      <c r="D19" s="212"/>
      <c r="E19" s="226"/>
      <c r="F19" s="99"/>
      <c r="G19" s="241"/>
      <c r="H19" s="130"/>
      <c r="I19" s="140" t="s">
        <v>9</v>
      </c>
      <c r="J19" s="146" t="s">
        <v>17</v>
      </c>
      <c r="K19" s="146" t="s">
        <v>23</v>
      </c>
      <c r="L19" s="140" t="s">
        <v>9</v>
      </c>
      <c r="M19" s="146" t="s">
        <v>17</v>
      </c>
      <c r="N19" s="146" t="s">
        <v>23</v>
      </c>
      <c r="O19" s="130"/>
      <c r="P19" s="291" t="s">
        <v>77</v>
      </c>
      <c r="Q19" s="296"/>
      <c r="R19" s="298"/>
      <c r="S19" s="307"/>
      <c r="T19" s="316"/>
    </row>
    <row r="20" spans="1:20" ht="18" customHeight="1">
      <c r="A20" s="85" t="s">
        <v>84</v>
      </c>
      <c r="B20" s="207">
        <v>3</v>
      </c>
      <c r="D20" s="213"/>
      <c r="E20" s="227"/>
      <c r="F20" s="101"/>
      <c r="G20" s="242"/>
      <c r="H20" s="132"/>
      <c r="I20" s="249"/>
      <c r="J20" s="249"/>
      <c r="K20" s="249"/>
      <c r="L20" s="249"/>
      <c r="M20" s="249"/>
      <c r="N20" s="249"/>
      <c r="O20" s="132"/>
      <c r="P20" s="182"/>
      <c r="Q20" s="296"/>
      <c r="R20" s="299"/>
      <c r="S20" s="308"/>
      <c r="T20" s="317"/>
    </row>
    <row r="21" spans="1:20" ht="19" customHeight="1">
      <c r="D21" s="214"/>
      <c r="E21" s="228"/>
      <c r="F21" s="236"/>
      <c r="G21" s="241"/>
      <c r="H21" s="131"/>
      <c r="I21" s="248"/>
      <c r="J21" s="154"/>
      <c r="K21" s="156"/>
      <c r="L21" s="269"/>
      <c r="M21" s="154"/>
      <c r="N21" s="154"/>
      <c r="O21" s="279"/>
      <c r="P21" s="291"/>
      <c r="R21" s="300"/>
      <c r="S21" s="309"/>
      <c r="T21" s="318"/>
    </row>
    <row r="22" spans="1:20" ht="19" customHeight="1">
      <c r="C22" s="60">
        <v>1</v>
      </c>
      <c r="D22" s="215" t="s">
        <v>115</v>
      </c>
      <c r="E22" s="229"/>
      <c r="F22" s="237"/>
      <c r="G22" s="243"/>
      <c r="H22" s="133"/>
      <c r="I22" s="250"/>
      <c r="J22" s="262"/>
      <c r="K22" s="155"/>
      <c r="L22" s="270"/>
      <c r="M22" s="276"/>
      <c r="N22" s="276"/>
      <c r="O22" s="280"/>
      <c r="P22" s="292"/>
      <c r="R22" s="301"/>
      <c r="S22" s="310"/>
      <c r="T22" s="319"/>
    </row>
    <row r="23" spans="1:20" ht="19" customHeight="1">
      <c r="D23" s="216"/>
      <c r="E23" s="226"/>
      <c r="F23" s="100"/>
      <c r="G23" s="241"/>
      <c r="H23" s="131"/>
      <c r="I23" s="252"/>
      <c r="J23" s="154"/>
      <c r="K23" s="266"/>
      <c r="L23" s="271"/>
      <c r="M23" s="154"/>
      <c r="N23" s="154"/>
      <c r="O23" s="281"/>
      <c r="P23" s="291"/>
      <c r="R23" s="302"/>
      <c r="S23" s="311"/>
      <c r="T23" s="320"/>
    </row>
    <row r="24" spans="1:20" ht="19" customHeight="1">
      <c r="C24" s="60">
        <v>2</v>
      </c>
      <c r="D24" s="215"/>
      <c r="E24" s="229" t="s">
        <v>244</v>
      </c>
      <c r="F24" s="237"/>
      <c r="G24" s="243" t="s">
        <v>152</v>
      </c>
      <c r="H24" s="133" t="s">
        <v>135</v>
      </c>
      <c r="I24" s="251">
        <v>13</v>
      </c>
      <c r="J24" s="155"/>
      <c r="K24" s="155"/>
      <c r="L24" s="272"/>
      <c r="M24" s="262"/>
      <c r="N24" s="155"/>
      <c r="O24" s="282"/>
      <c r="P24" s="292"/>
      <c r="R24" s="301"/>
      <c r="S24" s="312"/>
      <c r="T24" s="319"/>
    </row>
    <row r="25" spans="1:20" ht="19" customHeight="1">
      <c r="D25" s="217"/>
      <c r="E25" s="226"/>
      <c r="F25" s="100"/>
      <c r="G25" s="241"/>
      <c r="H25" s="131"/>
      <c r="I25" s="252"/>
      <c r="J25" s="154"/>
      <c r="K25" s="266"/>
      <c r="L25" s="271"/>
      <c r="M25" s="154"/>
      <c r="N25" s="154"/>
      <c r="O25" s="281"/>
      <c r="P25" s="291"/>
      <c r="R25" s="302"/>
      <c r="S25" s="311"/>
      <c r="T25" s="320"/>
    </row>
    <row r="26" spans="1:20" ht="19" customHeight="1">
      <c r="C26" s="60">
        <v>3</v>
      </c>
      <c r="D26" s="215"/>
      <c r="E26" s="229" t="s">
        <v>189</v>
      </c>
      <c r="F26" s="237"/>
      <c r="G26" s="243" t="s">
        <v>152</v>
      </c>
      <c r="H26" s="133" t="s">
        <v>135</v>
      </c>
      <c r="I26" s="251">
        <v>5</v>
      </c>
      <c r="J26" s="155"/>
      <c r="K26" s="155"/>
      <c r="L26" s="272"/>
      <c r="M26" s="262"/>
      <c r="N26" s="155"/>
      <c r="O26" s="282"/>
      <c r="P26" s="292"/>
      <c r="R26" s="301"/>
      <c r="S26" s="312"/>
      <c r="T26" s="319"/>
    </row>
    <row r="27" spans="1:20" ht="19" customHeight="1">
      <c r="D27" s="218"/>
      <c r="E27" s="230"/>
      <c r="F27" s="100"/>
      <c r="G27" s="244"/>
      <c r="H27" s="131"/>
      <c r="I27" s="252"/>
      <c r="J27" s="156"/>
      <c r="K27" s="266"/>
      <c r="L27" s="271"/>
      <c r="M27" s="154"/>
      <c r="N27" s="154"/>
      <c r="O27" s="281"/>
      <c r="P27" s="291"/>
      <c r="R27" s="302"/>
      <c r="S27" s="311"/>
      <c r="T27" s="320"/>
    </row>
    <row r="28" spans="1:20" ht="19" customHeight="1">
      <c r="C28" s="60">
        <v>4</v>
      </c>
      <c r="D28" s="219"/>
      <c r="E28" s="229" t="s">
        <v>263</v>
      </c>
      <c r="F28" s="237"/>
      <c r="G28" s="243" t="s">
        <v>231</v>
      </c>
      <c r="H28" s="133" t="s">
        <v>114</v>
      </c>
      <c r="I28" s="251">
        <v>5</v>
      </c>
      <c r="J28" s="155"/>
      <c r="K28" s="155"/>
      <c r="L28" s="272"/>
      <c r="M28" s="262"/>
      <c r="N28" s="155"/>
      <c r="O28" s="282"/>
      <c r="P28" s="292"/>
      <c r="R28" s="301"/>
      <c r="S28" s="312"/>
      <c r="T28" s="319"/>
    </row>
    <row r="29" spans="1:20" ht="19" customHeight="1">
      <c r="D29" s="220"/>
      <c r="E29" s="231"/>
      <c r="F29" s="238"/>
      <c r="G29" s="244"/>
      <c r="H29" s="134"/>
      <c r="I29" s="252"/>
      <c r="J29" s="160"/>
      <c r="K29" s="266"/>
      <c r="L29" s="273"/>
      <c r="M29" s="157"/>
      <c r="N29" s="157"/>
      <c r="O29" s="281"/>
      <c r="P29" s="293"/>
      <c r="R29" s="303"/>
      <c r="S29" s="311"/>
      <c r="T29" s="321"/>
    </row>
    <row r="30" spans="1:20" ht="19" customHeight="1">
      <c r="C30" s="60">
        <v>5</v>
      </c>
      <c r="D30" s="212"/>
      <c r="E30" s="230" t="s">
        <v>246</v>
      </c>
      <c r="F30" s="100"/>
      <c r="G30" s="241" t="s">
        <v>147</v>
      </c>
      <c r="H30" s="133" t="s">
        <v>114</v>
      </c>
      <c r="I30" s="251">
        <v>1</v>
      </c>
      <c r="J30" s="155"/>
      <c r="K30" s="155"/>
      <c r="L30" s="272"/>
      <c r="M30" s="262"/>
      <c r="N30" s="155"/>
      <c r="O30" s="282"/>
      <c r="P30" s="291"/>
      <c r="R30" s="301"/>
      <c r="S30" s="312"/>
      <c r="T30" s="319"/>
    </row>
    <row r="31" spans="1:20" ht="19" customHeight="1">
      <c r="D31" s="220"/>
      <c r="E31" s="231"/>
      <c r="F31" s="238"/>
      <c r="G31" s="244"/>
      <c r="H31" s="134"/>
      <c r="I31" s="253"/>
      <c r="J31" s="160"/>
      <c r="K31" s="266"/>
      <c r="L31" s="273"/>
      <c r="M31" s="157"/>
      <c r="N31" s="160"/>
      <c r="O31" s="281"/>
      <c r="P31" s="293"/>
      <c r="R31" s="302"/>
      <c r="S31" s="311"/>
      <c r="T31" s="320"/>
    </row>
    <row r="32" spans="1:20" ht="19" customHeight="1">
      <c r="C32" s="60">
        <v>6</v>
      </c>
      <c r="D32" s="221"/>
      <c r="E32" s="230" t="s">
        <v>248</v>
      </c>
      <c r="F32" s="100"/>
      <c r="G32" s="241" t="s">
        <v>265</v>
      </c>
      <c r="H32" s="131" t="s">
        <v>114</v>
      </c>
      <c r="I32" s="254">
        <v>3</v>
      </c>
      <c r="J32" s="263"/>
      <c r="K32" s="155"/>
      <c r="L32" s="271"/>
      <c r="M32" s="154"/>
      <c r="N32" s="156" t="s">
        <v>116</v>
      </c>
      <c r="O32" s="282"/>
      <c r="P32" s="292"/>
      <c r="R32" s="301"/>
      <c r="S32" s="312"/>
      <c r="T32" s="319"/>
    </row>
    <row r="33" spans="3:20" ht="19" customHeight="1">
      <c r="D33" s="220"/>
      <c r="E33" s="231"/>
      <c r="F33" s="238"/>
      <c r="G33" s="244"/>
      <c r="H33" s="134"/>
      <c r="I33" s="253"/>
      <c r="J33" s="160"/>
      <c r="K33" s="266"/>
      <c r="L33" s="273"/>
      <c r="M33" s="157"/>
      <c r="N33" s="157"/>
      <c r="O33" s="281"/>
      <c r="P33" s="293"/>
      <c r="R33" s="302"/>
      <c r="S33" s="311"/>
      <c r="T33" s="320"/>
    </row>
    <row r="34" spans="3:20" ht="19" customHeight="1">
      <c r="C34" s="60">
        <v>7</v>
      </c>
      <c r="D34" s="221"/>
      <c r="E34" s="229" t="s">
        <v>248</v>
      </c>
      <c r="F34" s="237"/>
      <c r="G34" s="243" t="s">
        <v>266</v>
      </c>
      <c r="H34" s="133" t="s">
        <v>114</v>
      </c>
      <c r="I34" s="255">
        <v>5</v>
      </c>
      <c r="J34" s="155"/>
      <c r="K34" s="155"/>
      <c r="L34" s="272"/>
      <c r="M34" s="262"/>
      <c r="N34" s="155" t="s">
        <v>116</v>
      </c>
      <c r="O34" s="282"/>
      <c r="P34" s="294"/>
      <c r="R34" s="301"/>
      <c r="S34" s="312"/>
      <c r="T34" s="319"/>
    </row>
    <row r="35" spans="3:20" ht="19" customHeight="1">
      <c r="D35" s="212"/>
      <c r="E35" s="230"/>
      <c r="F35" s="100"/>
      <c r="G35" s="241"/>
      <c r="H35" s="131"/>
      <c r="I35" s="252"/>
      <c r="J35" s="160"/>
      <c r="K35" s="266"/>
      <c r="L35" s="271"/>
      <c r="M35" s="154"/>
      <c r="N35" s="154"/>
      <c r="O35" s="281"/>
      <c r="P35" s="291"/>
      <c r="R35" s="302"/>
      <c r="S35" s="311"/>
      <c r="T35" s="320"/>
    </row>
    <row r="36" spans="3:20" ht="19" customHeight="1">
      <c r="C36" s="60">
        <v>8</v>
      </c>
      <c r="D36" s="221"/>
      <c r="E36" s="229" t="s">
        <v>27</v>
      </c>
      <c r="F36" s="237"/>
      <c r="G36" s="243" t="s">
        <v>265</v>
      </c>
      <c r="H36" s="133" t="s">
        <v>114</v>
      </c>
      <c r="I36" s="251">
        <v>1</v>
      </c>
      <c r="J36" s="155"/>
      <c r="K36" s="155"/>
      <c r="L36" s="272"/>
      <c r="M36" s="262"/>
      <c r="N36" s="262" t="s">
        <v>116</v>
      </c>
      <c r="O36" s="282"/>
      <c r="P36" s="292"/>
      <c r="R36" s="301"/>
      <c r="S36" s="312"/>
      <c r="T36" s="319"/>
    </row>
    <row r="37" spans="3:20" ht="19" customHeight="1">
      <c r="D37" s="212"/>
      <c r="E37" s="230"/>
      <c r="F37" s="100"/>
      <c r="G37" s="241"/>
      <c r="H37" s="131"/>
      <c r="I37" s="252"/>
      <c r="J37" s="160"/>
      <c r="K37" s="266"/>
      <c r="L37" s="273"/>
      <c r="M37" s="157"/>
      <c r="N37" s="157"/>
      <c r="O37" s="281"/>
      <c r="P37" s="293"/>
      <c r="R37" s="302"/>
      <c r="S37" s="311"/>
      <c r="T37" s="320"/>
    </row>
    <row r="38" spans="3:20" ht="19" customHeight="1">
      <c r="C38" s="60">
        <v>9</v>
      </c>
      <c r="D38" s="221"/>
      <c r="E38" s="229" t="s">
        <v>220</v>
      </c>
      <c r="F38" s="237"/>
      <c r="G38" s="243" t="s">
        <v>266</v>
      </c>
      <c r="H38" s="133" t="s">
        <v>114</v>
      </c>
      <c r="I38" s="251">
        <v>1</v>
      </c>
      <c r="J38" s="155"/>
      <c r="K38" s="155"/>
      <c r="L38" s="272"/>
      <c r="M38" s="262"/>
      <c r="N38" s="262"/>
      <c r="O38" s="282"/>
      <c r="P38" s="292"/>
      <c r="R38" s="301"/>
      <c r="S38" s="312"/>
      <c r="T38" s="319"/>
    </row>
    <row r="39" spans="3:20" ht="19" customHeight="1">
      <c r="D39" s="212"/>
      <c r="E39" s="230"/>
      <c r="F39" s="100"/>
      <c r="G39" s="241"/>
      <c r="H39" s="131"/>
      <c r="I39" s="252"/>
      <c r="J39" s="160"/>
      <c r="K39" s="266"/>
      <c r="L39" s="271"/>
      <c r="M39" s="154"/>
      <c r="N39" s="156"/>
      <c r="O39" s="281"/>
      <c r="P39" s="291"/>
      <c r="R39" s="302"/>
      <c r="S39" s="311"/>
      <c r="T39" s="320"/>
    </row>
    <row r="40" spans="3:20" ht="19" customHeight="1">
      <c r="C40" s="60">
        <v>9</v>
      </c>
      <c r="D40" s="221"/>
      <c r="E40" s="232" t="s">
        <v>42</v>
      </c>
      <c r="F40" s="237"/>
      <c r="G40" s="243" t="s">
        <v>165</v>
      </c>
      <c r="H40" s="133" t="s">
        <v>114</v>
      </c>
      <c r="I40" s="251">
        <v>2</v>
      </c>
      <c r="J40" s="155"/>
      <c r="K40" s="155"/>
      <c r="L40" s="272"/>
      <c r="M40" s="262"/>
      <c r="N40" s="262"/>
      <c r="O40" s="282"/>
      <c r="P40" s="292"/>
      <c r="R40" s="301"/>
      <c r="S40" s="312"/>
      <c r="T40" s="319"/>
    </row>
    <row r="41" spans="3:20" ht="19" customHeight="1">
      <c r="D41" s="212"/>
      <c r="E41" s="231"/>
      <c r="F41" s="238"/>
      <c r="G41" s="241"/>
      <c r="H41" s="131"/>
      <c r="I41" s="252"/>
      <c r="J41" s="156"/>
      <c r="K41" s="266"/>
      <c r="L41" s="271"/>
      <c r="M41" s="154"/>
      <c r="N41" s="154"/>
      <c r="O41" s="281"/>
      <c r="P41" s="291"/>
      <c r="R41" s="302"/>
      <c r="S41" s="311"/>
      <c r="T41" s="320"/>
    </row>
    <row r="42" spans="3:20" ht="19" customHeight="1">
      <c r="C42" s="60">
        <v>12</v>
      </c>
      <c r="D42" s="221"/>
      <c r="E42" s="229" t="s">
        <v>267</v>
      </c>
      <c r="F42" s="237"/>
      <c r="G42" s="243" t="s">
        <v>110</v>
      </c>
      <c r="H42" s="133" t="s">
        <v>114</v>
      </c>
      <c r="I42" s="251">
        <v>2</v>
      </c>
      <c r="J42" s="155"/>
      <c r="K42" s="155"/>
      <c r="L42" s="272"/>
      <c r="M42" s="262"/>
      <c r="N42" s="155"/>
      <c r="O42" s="282"/>
      <c r="P42" s="292"/>
      <c r="Q42" s="297"/>
      <c r="R42" s="301"/>
      <c r="S42" s="312"/>
      <c r="T42" s="319"/>
    </row>
    <row r="43" spans="3:20" ht="19" customHeight="1">
      <c r="D43" s="212"/>
      <c r="E43" s="226"/>
      <c r="F43" s="100"/>
      <c r="G43" s="245"/>
      <c r="H43" s="131"/>
      <c r="I43" s="253"/>
      <c r="J43" s="160"/>
      <c r="K43" s="266"/>
      <c r="L43" s="273"/>
      <c r="M43" s="157"/>
      <c r="N43" s="157"/>
      <c r="O43" s="281"/>
      <c r="P43" s="293"/>
      <c r="R43" s="302"/>
      <c r="S43" s="311"/>
      <c r="T43" s="320"/>
    </row>
    <row r="44" spans="3:20" ht="19" customHeight="1">
      <c r="C44" s="60">
        <v>10</v>
      </c>
      <c r="D44" s="221"/>
      <c r="E44" s="232" t="s">
        <v>202</v>
      </c>
      <c r="F44" s="237"/>
      <c r="G44" s="243" t="s">
        <v>231</v>
      </c>
      <c r="H44" s="133" t="s">
        <v>114</v>
      </c>
      <c r="I44" s="251">
        <v>1</v>
      </c>
      <c r="J44" s="155"/>
      <c r="K44" s="155"/>
      <c r="L44" s="272"/>
      <c r="M44" s="262"/>
      <c r="N44" s="155"/>
      <c r="O44" s="282"/>
      <c r="P44" s="292"/>
      <c r="R44" s="301"/>
      <c r="S44" s="312"/>
      <c r="T44" s="319"/>
    </row>
    <row r="45" spans="3:20" ht="19" customHeight="1">
      <c r="D45" s="212"/>
      <c r="E45" s="226"/>
      <c r="F45" s="100"/>
      <c r="G45" s="245"/>
      <c r="H45" s="131"/>
      <c r="I45" s="253"/>
      <c r="J45" s="160"/>
      <c r="K45" s="266"/>
      <c r="L45" s="273"/>
      <c r="M45" s="157"/>
      <c r="N45" s="157"/>
      <c r="O45" s="281"/>
      <c r="P45" s="291"/>
      <c r="R45" s="302"/>
      <c r="S45" s="311"/>
      <c r="T45" s="320"/>
    </row>
    <row r="46" spans="3:20" ht="19" customHeight="1">
      <c r="C46" s="60">
        <v>8</v>
      </c>
      <c r="D46" s="221"/>
      <c r="E46" s="232" t="s">
        <v>83</v>
      </c>
      <c r="F46" s="237"/>
      <c r="G46" s="243" t="s">
        <v>257</v>
      </c>
      <c r="H46" s="133" t="s">
        <v>114</v>
      </c>
      <c r="I46" s="251">
        <v>1</v>
      </c>
      <c r="J46" s="155"/>
      <c r="K46" s="155"/>
      <c r="L46" s="272"/>
      <c r="M46" s="262"/>
      <c r="N46" s="155"/>
      <c r="O46" s="282"/>
      <c r="P46" s="292"/>
      <c r="R46" s="301"/>
      <c r="S46" s="312"/>
      <c r="T46" s="319"/>
    </row>
    <row r="47" spans="3:20" ht="19" customHeight="1">
      <c r="D47" s="220"/>
      <c r="E47" s="233"/>
      <c r="F47" s="238"/>
      <c r="G47" s="244"/>
      <c r="H47" s="134"/>
      <c r="I47" s="253"/>
      <c r="J47" s="160"/>
      <c r="K47" s="266"/>
      <c r="L47" s="273"/>
      <c r="M47" s="157"/>
      <c r="N47" s="157"/>
      <c r="O47" s="281"/>
      <c r="P47" s="293"/>
      <c r="R47" s="302"/>
      <c r="S47" s="311"/>
      <c r="T47" s="320"/>
    </row>
    <row r="48" spans="3:20" ht="19" customHeight="1">
      <c r="C48" s="60">
        <v>11</v>
      </c>
      <c r="D48" s="221"/>
      <c r="E48" s="232" t="s">
        <v>191</v>
      </c>
      <c r="F48" s="237"/>
      <c r="G48" s="243" t="s">
        <v>231</v>
      </c>
      <c r="H48" s="133" t="s">
        <v>206</v>
      </c>
      <c r="I48" s="255">
        <v>2</v>
      </c>
      <c r="J48" s="155"/>
      <c r="K48" s="155"/>
      <c r="L48" s="272"/>
      <c r="M48" s="262"/>
      <c r="N48" s="155"/>
      <c r="O48" s="282"/>
      <c r="P48" s="292"/>
      <c r="Q48" s="297"/>
      <c r="R48" s="301"/>
      <c r="S48" s="312"/>
      <c r="T48" s="319"/>
    </row>
    <row r="49" spans="1:20" ht="19" customHeight="1">
      <c r="D49" s="220"/>
      <c r="E49" s="233"/>
      <c r="F49" s="100"/>
      <c r="G49" s="244" t="s">
        <v>243</v>
      </c>
      <c r="H49" s="134"/>
      <c r="I49" s="253"/>
      <c r="J49" s="160"/>
      <c r="K49" s="266"/>
      <c r="L49" s="271"/>
      <c r="M49" s="154"/>
      <c r="N49" s="154"/>
      <c r="O49" s="283"/>
      <c r="P49" s="293"/>
      <c r="R49" s="302"/>
      <c r="S49" s="311"/>
      <c r="T49" s="320"/>
    </row>
    <row r="50" spans="1:20" ht="19" customHeight="1">
      <c r="C50" s="60">
        <v>15</v>
      </c>
      <c r="D50" s="221"/>
      <c r="E50" s="230" t="s">
        <v>63</v>
      </c>
      <c r="F50" s="237"/>
      <c r="G50" s="241" t="s">
        <v>32</v>
      </c>
      <c r="H50" s="133" t="s">
        <v>13</v>
      </c>
      <c r="I50" s="251">
        <v>2</v>
      </c>
      <c r="J50" s="155"/>
      <c r="K50" s="155"/>
      <c r="L50" s="272"/>
      <c r="M50" s="262"/>
      <c r="N50" s="155"/>
      <c r="O50" s="282"/>
      <c r="P50" s="292"/>
      <c r="Q50" s="297"/>
      <c r="R50" s="301"/>
      <c r="S50" s="312"/>
      <c r="T50" s="319"/>
    </row>
    <row r="51" spans="1:20" ht="19" customHeight="1">
      <c r="D51" s="212"/>
      <c r="E51" s="233"/>
      <c r="F51" s="238"/>
      <c r="G51" s="244" t="s">
        <v>228</v>
      </c>
      <c r="H51" s="134"/>
      <c r="I51" s="253"/>
      <c r="J51" s="157"/>
      <c r="K51" s="160"/>
      <c r="L51" s="273"/>
      <c r="M51" s="157"/>
      <c r="N51" s="157"/>
      <c r="O51" s="283"/>
      <c r="P51" s="293"/>
      <c r="R51" s="303"/>
      <c r="S51" s="311"/>
      <c r="T51" s="321"/>
    </row>
    <row r="52" spans="1:20" ht="19" customHeight="1">
      <c r="C52" s="60">
        <v>16</v>
      </c>
      <c r="D52" s="222"/>
      <c r="E52" s="234" t="s">
        <v>219</v>
      </c>
      <c r="F52" s="239"/>
      <c r="G52" s="246" t="s">
        <v>138</v>
      </c>
      <c r="H52" s="135" t="s">
        <v>114</v>
      </c>
      <c r="I52" s="256">
        <v>7</v>
      </c>
      <c r="J52" s="264"/>
      <c r="K52" s="161"/>
      <c r="L52" s="274"/>
      <c r="M52" s="264"/>
      <c r="N52" s="264"/>
      <c r="O52" s="284"/>
      <c r="P52" s="295"/>
      <c r="R52" s="304"/>
      <c r="S52" s="311"/>
      <c r="T52" s="322"/>
    </row>
    <row r="53" spans="1:20" ht="20.25" customHeight="1">
      <c r="M53" s="85" t="str">
        <f>+"【"&amp;E表!$E$7&amp;"】"</f>
        <v>【富士川町上下水道課】</v>
      </c>
      <c r="N53" s="85"/>
      <c r="O53" s="85"/>
      <c r="P53" s="85"/>
      <c r="Q53" s="63"/>
      <c r="S53" s="313"/>
    </row>
    <row r="54" spans="1:20" ht="18" customHeight="1">
      <c r="D54" s="87" t="str">
        <f>IF(B20&gt;9,"（　"&amp;DBCS(FIXED(B20,0))&amp;"　）","（ 　"&amp;DBCS(FIXED(B20,0))&amp;"　 ）")</f>
        <v>（ 　３　 ）</v>
      </c>
      <c r="F54" s="87"/>
      <c r="G54" s="206"/>
      <c r="H54" s="87"/>
      <c r="I54" s="138"/>
      <c r="J54" s="159"/>
      <c r="K54" s="159"/>
      <c r="L54" s="138"/>
      <c r="M54" s="159"/>
      <c r="N54" s="159"/>
      <c r="O54" s="87"/>
      <c r="P54" s="87"/>
    </row>
    <row r="55" spans="1:20" ht="20.25" customHeight="1"/>
    <row r="56" spans="1:20" ht="27" customHeight="1">
      <c r="D56" s="209"/>
      <c r="F56" s="87"/>
      <c r="G56" s="206"/>
      <c r="H56" s="87"/>
      <c r="I56" s="138"/>
      <c r="J56" s="159"/>
      <c r="K56" s="159"/>
      <c r="L56" s="138"/>
      <c r="M56" s="159"/>
      <c r="N56" s="159"/>
      <c r="O56" s="87"/>
      <c r="P56" s="87"/>
    </row>
    <row r="57" spans="1:20" ht="15" customHeight="1"/>
    <row r="58" spans="1:20" ht="18" customHeight="1">
      <c r="D58" s="210" t="str">
        <f>+"第 "&amp;DBCS(FIXED(B60,0))&amp;" 号内訳明細書"</f>
        <v>第 １ 号内訳明細書</v>
      </c>
      <c r="E58" s="60"/>
    </row>
    <row r="59" spans="1:20" ht="18" customHeight="1">
      <c r="B59" s="63" t="s">
        <v>41</v>
      </c>
      <c r="O59" s="277" t="str">
        <f>+"Ｎｏ,"&amp;DBCS(FIXED($B$16,0))&amp;"－"&amp;DBCS(FIXED(B61,0))&amp;" "</f>
        <v xml:space="preserve">Ｎｏ,１－２ </v>
      </c>
      <c r="P59" s="277"/>
    </row>
    <row r="60" spans="1:20" ht="18" customHeight="1">
      <c r="A60" s="85" t="s">
        <v>84</v>
      </c>
      <c r="B60" s="207">
        <v>1</v>
      </c>
      <c r="D60" s="211"/>
      <c r="E60" s="225"/>
      <c r="F60" s="98"/>
      <c r="G60" s="240"/>
      <c r="H60" s="129"/>
      <c r="I60" s="137"/>
      <c r="J60" s="261"/>
      <c r="K60" s="261"/>
      <c r="L60" s="268"/>
      <c r="M60" s="261"/>
      <c r="N60" s="151"/>
      <c r="O60" s="129"/>
      <c r="P60" s="179"/>
    </row>
    <row r="61" spans="1:20" ht="18" customHeight="1">
      <c r="A61" s="85" t="s">
        <v>84</v>
      </c>
      <c r="B61" s="207">
        <f>B17+1</f>
        <v>2</v>
      </c>
      <c r="D61" s="212"/>
      <c r="E61" s="226"/>
      <c r="F61" s="99"/>
      <c r="G61" s="241"/>
      <c r="H61" s="130"/>
      <c r="I61" s="138" t="s">
        <v>104</v>
      </c>
      <c r="J61" s="159"/>
      <c r="K61" s="152"/>
      <c r="L61" s="138" t="s">
        <v>105</v>
      </c>
      <c r="M61" s="159"/>
      <c r="N61" s="152"/>
      <c r="O61" s="130"/>
      <c r="P61" s="291" t="s">
        <v>6</v>
      </c>
      <c r="S61" s="306"/>
    </row>
    <row r="62" spans="1:20" ht="18" customHeight="1">
      <c r="D62" s="212" t="s">
        <v>70</v>
      </c>
      <c r="E62" s="226" t="s">
        <v>86</v>
      </c>
      <c r="F62" s="100" t="s">
        <v>54</v>
      </c>
      <c r="G62" s="119"/>
      <c r="H62" s="131" t="s">
        <v>8</v>
      </c>
      <c r="I62" s="139"/>
      <c r="J62" s="177"/>
      <c r="K62" s="177"/>
      <c r="L62" s="139"/>
      <c r="M62" s="177"/>
      <c r="N62" s="153"/>
      <c r="O62" s="278" t="s">
        <v>3</v>
      </c>
      <c r="P62" s="291" t="s">
        <v>44</v>
      </c>
      <c r="Q62" s="296"/>
      <c r="S62" s="305"/>
    </row>
    <row r="63" spans="1:20" ht="18" customHeight="1">
      <c r="B63" s="63" t="s">
        <v>46</v>
      </c>
      <c r="D63" s="212"/>
      <c r="E63" s="226"/>
      <c r="F63" s="99"/>
      <c r="G63" s="241"/>
      <c r="H63" s="130"/>
      <c r="I63" s="140" t="s">
        <v>9</v>
      </c>
      <c r="J63" s="146" t="s">
        <v>17</v>
      </c>
      <c r="K63" s="146" t="s">
        <v>23</v>
      </c>
      <c r="L63" s="140" t="s">
        <v>9</v>
      </c>
      <c r="M63" s="146" t="s">
        <v>17</v>
      </c>
      <c r="N63" s="146" t="s">
        <v>23</v>
      </c>
      <c r="O63" s="130"/>
      <c r="P63" s="291" t="s">
        <v>77</v>
      </c>
      <c r="Q63" s="296"/>
      <c r="R63" s="298"/>
      <c r="S63" s="307"/>
      <c r="T63" s="316"/>
    </row>
    <row r="64" spans="1:20" ht="18" customHeight="1">
      <c r="A64" s="85" t="s">
        <v>84</v>
      </c>
      <c r="B64" s="207">
        <f>B20+1</f>
        <v>4</v>
      </c>
      <c r="D64" s="213"/>
      <c r="E64" s="227"/>
      <c r="F64" s="101"/>
      <c r="G64" s="242"/>
      <c r="H64" s="132"/>
      <c r="I64" s="249"/>
      <c r="J64" s="249"/>
      <c r="K64" s="249"/>
      <c r="L64" s="249"/>
      <c r="M64" s="249"/>
      <c r="N64" s="249"/>
      <c r="O64" s="132"/>
      <c r="P64" s="182"/>
      <c r="Q64" s="296"/>
      <c r="R64" s="299"/>
      <c r="S64" s="308"/>
      <c r="T64" s="317"/>
    </row>
    <row r="65" spans="3:20" ht="19" customHeight="1">
      <c r="D65" s="214"/>
      <c r="E65" s="228"/>
      <c r="F65" s="236"/>
      <c r="G65" s="241"/>
      <c r="H65" s="131"/>
      <c r="I65" s="248"/>
      <c r="J65" s="154"/>
      <c r="K65" s="156"/>
      <c r="L65" s="269"/>
      <c r="M65" s="154"/>
      <c r="N65" s="154"/>
      <c r="O65" s="279"/>
      <c r="P65" s="291"/>
      <c r="R65" s="300"/>
      <c r="S65" s="309"/>
      <c r="T65" s="318"/>
    </row>
    <row r="66" spans="3:20" ht="19" customHeight="1">
      <c r="C66" s="60">
        <v>1</v>
      </c>
      <c r="D66" s="215"/>
      <c r="E66" s="229" t="s">
        <v>53</v>
      </c>
      <c r="F66" s="237"/>
      <c r="G66" s="243"/>
      <c r="H66" s="133"/>
      <c r="I66" s="250"/>
      <c r="J66" s="262"/>
      <c r="K66" s="155"/>
      <c r="L66" s="270"/>
      <c r="M66" s="276"/>
      <c r="N66" s="276"/>
      <c r="O66" s="280"/>
      <c r="P66" s="292"/>
      <c r="R66" s="301"/>
      <c r="S66" s="310"/>
      <c r="T66" s="319"/>
    </row>
    <row r="67" spans="3:20" ht="19" customHeight="1">
      <c r="D67" s="216"/>
      <c r="E67" s="226"/>
      <c r="F67" s="100"/>
      <c r="G67" s="241"/>
      <c r="H67" s="131"/>
      <c r="I67" s="252"/>
      <c r="J67" s="154"/>
      <c r="K67" s="266"/>
      <c r="L67" s="271"/>
      <c r="M67" s="154"/>
      <c r="N67" s="154"/>
      <c r="O67" s="281"/>
      <c r="P67" s="291"/>
      <c r="R67" s="302"/>
      <c r="S67" s="311"/>
      <c r="T67" s="320"/>
    </row>
    <row r="68" spans="3:20" ht="19" customHeight="1">
      <c r="C68" s="60">
        <v>2</v>
      </c>
      <c r="D68" s="215"/>
      <c r="E68" s="229"/>
      <c r="F68" s="237"/>
      <c r="G68" s="243"/>
      <c r="H68" s="133"/>
      <c r="I68" s="250"/>
      <c r="J68" s="262"/>
      <c r="K68" s="155"/>
      <c r="L68" s="272"/>
      <c r="M68" s="262"/>
      <c r="N68" s="155"/>
      <c r="O68" s="282"/>
      <c r="P68" s="292"/>
      <c r="R68" s="301"/>
      <c r="S68" s="312"/>
      <c r="T68" s="319"/>
    </row>
    <row r="69" spans="3:20" ht="19" customHeight="1">
      <c r="D69" s="217"/>
      <c r="E69" s="231"/>
      <c r="F69" s="238"/>
      <c r="G69" s="244"/>
      <c r="H69" s="134"/>
      <c r="I69" s="253"/>
      <c r="J69" s="160"/>
      <c r="K69" s="266"/>
      <c r="L69" s="273"/>
      <c r="M69" s="157"/>
      <c r="N69" s="157"/>
      <c r="O69" s="281"/>
      <c r="P69" s="291"/>
      <c r="R69" s="302"/>
      <c r="S69" s="311"/>
      <c r="T69" s="320"/>
    </row>
    <row r="70" spans="3:20" ht="19" customHeight="1">
      <c r="C70" s="60">
        <v>3</v>
      </c>
      <c r="D70" s="215"/>
      <c r="E70" s="229" t="s">
        <v>204</v>
      </c>
      <c r="F70" s="237"/>
      <c r="G70" s="243"/>
      <c r="H70" s="133"/>
      <c r="I70" s="250"/>
      <c r="J70" s="262"/>
      <c r="K70" s="155"/>
      <c r="L70" s="272"/>
      <c r="M70" s="262"/>
      <c r="N70" s="262"/>
      <c r="O70" s="282"/>
      <c r="P70" s="292"/>
      <c r="R70" s="301"/>
      <c r="S70" s="312"/>
      <c r="T70" s="319"/>
    </row>
    <row r="71" spans="3:20" ht="19" customHeight="1">
      <c r="D71" s="218"/>
      <c r="E71" s="231"/>
      <c r="F71" s="238"/>
      <c r="G71" s="244"/>
      <c r="H71" s="134"/>
      <c r="I71" s="252"/>
      <c r="J71" s="160"/>
      <c r="K71" s="266"/>
      <c r="L71" s="273"/>
      <c r="M71" s="157"/>
      <c r="N71" s="157"/>
      <c r="O71" s="281"/>
      <c r="P71" s="291"/>
      <c r="R71" s="302"/>
      <c r="S71" s="311"/>
      <c r="T71" s="320"/>
    </row>
    <row r="72" spans="3:20" ht="19" customHeight="1">
      <c r="C72" s="60">
        <v>4</v>
      </c>
      <c r="D72" s="219"/>
      <c r="E72" s="230"/>
      <c r="F72" s="100"/>
      <c r="G72" s="241"/>
      <c r="H72" s="133"/>
      <c r="I72" s="251"/>
      <c r="J72" s="155"/>
      <c r="K72" s="155"/>
      <c r="L72" s="272"/>
      <c r="M72" s="262"/>
      <c r="N72" s="155"/>
      <c r="O72" s="282"/>
      <c r="P72" s="292"/>
      <c r="R72" s="301"/>
      <c r="S72" s="312"/>
      <c r="T72" s="319"/>
    </row>
    <row r="73" spans="3:20" ht="19" customHeight="1">
      <c r="D73" s="220"/>
      <c r="E73" s="231"/>
      <c r="F73" s="238"/>
      <c r="G73" s="244"/>
      <c r="H73" s="134"/>
      <c r="I73" s="253"/>
      <c r="J73" s="160"/>
      <c r="K73" s="266"/>
      <c r="L73" s="273"/>
      <c r="M73" s="157"/>
      <c r="N73" s="160"/>
      <c r="O73" s="281"/>
      <c r="P73" s="293"/>
      <c r="R73" s="302"/>
      <c r="S73" s="311"/>
      <c r="T73" s="320"/>
    </row>
    <row r="74" spans="3:20" ht="19" customHeight="1">
      <c r="C74" s="60">
        <v>5</v>
      </c>
      <c r="D74" s="212"/>
      <c r="E74" s="230"/>
      <c r="F74" s="100"/>
      <c r="G74" s="241"/>
      <c r="H74" s="131"/>
      <c r="I74" s="254"/>
      <c r="J74" s="263"/>
      <c r="K74" s="155"/>
      <c r="L74" s="271"/>
      <c r="M74" s="154"/>
      <c r="N74" s="156"/>
      <c r="O74" s="282"/>
      <c r="P74" s="291"/>
      <c r="R74" s="301"/>
      <c r="S74" s="312"/>
      <c r="T74" s="319"/>
    </row>
    <row r="75" spans="3:20" ht="19" customHeight="1">
      <c r="D75" s="220"/>
      <c r="E75" s="231"/>
      <c r="F75" s="238"/>
      <c r="G75" s="244"/>
      <c r="H75" s="134"/>
      <c r="I75" s="253"/>
      <c r="J75" s="160"/>
      <c r="K75" s="266"/>
      <c r="L75" s="273"/>
      <c r="M75" s="157"/>
      <c r="N75" s="160"/>
      <c r="O75" s="281"/>
      <c r="P75" s="293"/>
      <c r="R75" s="302"/>
      <c r="S75" s="311"/>
      <c r="T75" s="320"/>
    </row>
    <row r="76" spans="3:20" ht="19" customHeight="1">
      <c r="C76" s="60">
        <v>6</v>
      </c>
      <c r="D76" s="221"/>
      <c r="E76" s="230"/>
      <c r="F76" s="100"/>
      <c r="G76" s="241"/>
      <c r="H76" s="131"/>
      <c r="I76" s="254"/>
      <c r="J76" s="263"/>
      <c r="K76" s="155"/>
      <c r="L76" s="271"/>
      <c r="M76" s="154"/>
      <c r="N76" s="156"/>
      <c r="O76" s="282"/>
      <c r="P76" s="292"/>
      <c r="R76" s="301"/>
      <c r="S76" s="312"/>
      <c r="T76" s="319"/>
    </row>
    <row r="77" spans="3:20" ht="19" customHeight="1">
      <c r="D77" s="220"/>
      <c r="E77" s="233"/>
      <c r="F77" s="238"/>
      <c r="G77" s="247"/>
      <c r="H77" s="134"/>
      <c r="I77" s="160"/>
      <c r="J77" s="157"/>
      <c r="K77" s="266"/>
      <c r="L77" s="273"/>
      <c r="M77" s="157"/>
      <c r="N77" s="157"/>
      <c r="O77" s="281"/>
      <c r="P77" s="293"/>
      <c r="R77" s="302"/>
      <c r="S77" s="311"/>
      <c r="T77" s="320"/>
    </row>
    <row r="78" spans="3:20" ht="19" customHeight="1">
      <c r="C78" s="60">
        <v>7</v>
      </c>
      <c r="D78" s="221"/>
      <c r="E78" s="229"/>
      <c r="F78" s="237"/>
      <c r="G78" s="243"/>
      <c r="H78" s="133"/>
      <c r="I78" s="251"/>
      <c r="J78" s="155"/>
      <c r="K78" s="155"/>
      <c r="L78" s="272"/>
      <c r="M78" s="262"/>
      <c r="N78" s="155"/>
      <c r="O78" s="282"/>
      <c r="P78" s="294"/>
      <c r="R78" s="301"/>
      <c r="S78" s="312"/>
      <c r="T78" s="319"/>
    </row>
    <row r="79" spans="3:20" ht="19" customHeight="1">
      <c r="D79" s="212"/>
      <c r="E79" s="230"/>
      <c r="F79" s="100"/>
      <c r="G79" s="244"/>
      <c r="H79" s="131"/>
      <c r="I79" s="252"/>
      <c r="J79" s="156"/>
      <c r="K79" s="266"/>
      <c r="L79" s="271"/>
      <c r="M79" s="154"/>
      <c r="N79" s="154"/>
      <c r="O79" s="281"/>
      <c r="P79" s="291"/>
      <c r="R79" s="302"/>
      <c r="S79" s="311"/>
      <c r="T79" s="320"/>
    </row>
    <row r="80" spans="3:20" ht="19" customHeight="1">
      <c r="C80" s="60">
        <v>8</v>
      </c>
      <c r="D80" s="221"/>
      <c r="E80" s="229"/>
      <c r="F80" s="237"/>
      <c r="G80" s="243"/>
      <c r="H80" s="133"/>
      <c r="I80" s="251"/>
      <c r="J80" s="155"/>
      <c r="K80" s="155"/>
      <c r="L80" s="272"/>
      <c r="M80" s="262"/>
      <c r="N80" s="155"/>
      <c r="O80" s="282"/>
      <c r="P80" s="292"/>
      <c r="R80" s="301"/>
      <c r="S80" s="312"/>
      <c r="T80" s="319"/>
    </row>
    <row r="81" spans="3:20" ht="19" customHeight="1">
      <c r="D81" s="212"/>
      <c r="E81" s="231"/>
      <c r="F81" s="238"/>
      <c r="G81" s="244"/>
      <c r="H81" s="134"/>
      <c r="I81" s="252"/>
      <c r="J81" s="160"/>
      <c r="K81" s="266"/>
      <c r="L81" s="273"/>
      <c r="M81" s="157"/>
      <c r="N81" s="157"/>
      <c r="O81" s="281"/>
      <c r="P81" s="293"/>
      <c r="R81" s="302"/>
      <c r="S81" s="311"/>
      <c r="T81" s="320"/>
    </row>
    <row r="82" spans="3:20" ht="19" customHeight="1">
      <c r="C82" s="60">
        <v>9</v>
      </c>
      <c r="D82" s="221"/>
      <c r="E82" s="230"/>
      <c r="F82" s="100"/>
      <c r="G82" s="241"/>
      <c r="H82" s="133"/>
      <c r="I82" s="251"/>
      <c r="J82" s="155"/>
      <c r="K82" s="155"/>
      <c r="L82" s="272"/>
      <c r="M82" s="262"/>
      <c r="N82" s="155"/>
      <c r="O82" s="282"/>
      <c r="P82" s="292"/>
      <c r="R82" s="301"/>
      <c r="S82" s="312"/>
      <c r="T82" s="319"/>
    </row>
    <row r="83" spans="3:20" ht="19" customHeight="1">
      <c r="D83" s="212"/>
      <c r="E83" s="231"/>
      <c r="F83" s="238"/>
      <c r="G83" s="244"/>
      <c r="H83" s="134"/>
      <c r="I83" s="253"/>
      <c r="J83" s="160"/>
      <c r="K83" s="266"/>
      <c r="L83" s="273"/>
      <c r="M83" s="157"/>
      <c r="N83" s="160"/>
      <c r="O83" s="281"/>
      <c r="P83" s="291"/>
      <c r="R83" s="302"/>
      <c r="S83" s="311"/>
      <c r="T83" s="320"/>
    </row>
    <row r="84" spans="3:20" ht="19" customHeight="1">
      <c r="C84" s="60">
        <v>9</v>
      </c>
      <c r="D84" s="221"/>
      <c r="E84" s="230"/>
      <c r="F84" s="100"/>
      <c r="G84" s="241"/>
      <c r="H84" s="131"/>
      <c r="I84" s="254"/>
      <c r="J84" s="263"/>
      <c r="K84" s="155"/>
      <c r="L84" s="271"/>
      <c r="M84" s="154"/>
      <c r="N84" s="156"/>
      <c r="O84" s="285"/>
      <c r="P84" s="292"/>
      <c r="R84" s="301"/>
      <c r="S84" s="312"/>
      <c r="T84" s="319"/>
    </row>
    <row r="85" spans="3:20" ht="19" customHeight="1">
      <c r="D85" s="212"/>
      <c r="E85" s="231"/>
      <c r="F85" s="238"/>
      <c r="G85" s="244"/>
      <c r="H85" s="134"/>
      <c r="I85" s="253"/>
      <c r="J85" s="160"/>
      <c r="K85" s="266"/>
      <c r="L85" s="273"/>
      <c r="M85" s="157"/>
      <c r="N85" s="157"/>
      <c r="O85" s="283"/>
      <c r="P85" s="291"/>
      <c r="R85" s="302"/>
      <c r="S85" s="311"/>
      <c r="T85" s="320"/>
    </row>
    <row r="86" spans="3:20" ht="19" customHeight="1">
      <c r="C86" s="60">
        <v>12</v>
      </c>
      <c r="D86" s="221"/>
      <c r="E86" s="230"/>
      <c r="F86" s="100"/>
      <c r="G86" s="241"/>
      <c r="H86" s="131"/>
      <c r="I86" s="254"/>
      <c r="J86" s="263"/>
      <c r="K86" s="155"/>
      <c r="L86" s="272"/>
      <c r="M86" s="262"/>
      <c r="N86" s="155"/>
      <c r="O86" s="285"/>
      <c r="P86" s="292"/>
      <c r="Q86" s="297"/>
      <c r="R86" s="301"/>
      <c r="S86" s="312"/>
      <c r="T86" s="319"/>
    </row>
    <row r="87" spans="3:20" ht="19" customHeight="1">
      <c r="D87" s="212"/>
      <c r="E87" s="231"/>
      <c r="F87" s="238"/>
      <c r="G87" s="244"/>
      <c r="H87" s="134"/>
      <c r="I87" s="253"/>
      <c r="J87" s="160"/>
      <c r="K87" s="266"/>
      <c r="L87" s="271"/>
      <c r="M87" s="154"/>
      <c r="N87" s="154"/>
      <c r="O87" s="283"/>
      <c r="P87" s="293"/>
      <c r="R87" s="302"/>
      <c r="S87" s="311"/>
      <c r="T87" s="320"/>
    </row>
    <row r="88" spans="3:20" ht="19" customHeight="1">
      <c r="C88" s="60">
        <v>10</v>
      </c>
      <c r="D88" s="221"/>
      <c r="E88" s="229"/>
      <c r="F88" s="237"/>
      <c r="G88" s="243"/>
      <c r="H88" s="133"/>
      <c r="I88" s="255"/>
      <c r="J88" s="155"/>
      <c r="K88" s="155"/>
      <c r="L88" s="272"/>
      <c r="M88" s="262"/>
      <c r="N88" s="262"/>
      <c r="O88" s="282"/>
      <c r="P88" s="292"/>
      <c r="R88" s="301"/>
      <c r="S88" s="312"/>
      <c r="T88" s="319"/>
    </row>
    <row r="89" spans="3:20" ht="19" customHeight="1">
      <c r="D89" s="212"/>
      <c r="E89" s="226"/>
      <c r="F89" s="100"/>
      <c r="G89" s="245"/>
      <c r="H89" s="131"/>
      <c r="I89" s="253"/>
      <c r="J89" s="160"/>
      <c r="K89" s="266"/>
      <c r="L89" s="271"/>
      <c r="M89" s="154"/>
      <c r="N89" s="154"/>
      <c r="O89" s="281"/>
      <c r="P89" s="291"/>
      <c r="R89" s="302"/>
      <c r="S89" s="311"/>
      <c r="T89" s="320"/>
    </row>
    <row r="90" spans="3:20" ht="19" customHeight="1">
      <c r="C90" s="60">
        <v>8</v>
      </c>
      <c r="D90" s="221"/>
      <c r="E90" s="232"/>
      <c r="F90" s="237"/>
      <c r="G90" s="243"/>
      <c r="H90" s="133"/>
      <c r="I90" s="250"/>
      <c r="J90" s="155"/>
      <c r="K90" s="155"/>
      <c r="L90" s="272"/>
      <c r="M90" s="262"/>
      <c r="N90" s="155"/>
      <c r="O90" s="282"/>
      <c r="P90" s="292"/>
      <c r="R90" s="301"/>
      <c r="S90" s="312"/>
      <c r="T90" s="319"/>
    </row>
    <row r="91" spans="3:20" ht="19" customHeight="1">
      <c r="D91" s="212"/>
      <c r="E91" s="233"/>
      <c r="F91" s="238"/>
      <c r="G91" s="244"/>
      <c r="H91" s="134"/>
      <c r="I91" s="253"/>
      <c r="J91" s="157"/>
      <c r="K91" s="160"/>
      <c r="L91" s="273"/>
      <c r="M91" s="157"/>
      <c r="N91" s="157"/>
      <c r="O91" s="286"/>
      <c r="P91" s="293"/>
      <c r="R91" s="303"/>
      <c r="S91" s="314"/>
      <c r="T91" s="321"/>
    </row>
    <row r="92" spans="3:20" ht="19" customHeight="1">
      <c r="C92" s="60">
        <v>16</v>
      </c>
      <c r="D92" s="219"/>
      <c r="E92" s="226"/>
      <c r="F92" s="100"/>
      <c r="G92" s="241"/>
      <c r="H92" s="131"/>
      <c r="I92" s="252"/>
      <c r="J92" s="154"/>
      <c r="K92" s="156"/>
      <c r="L92" s="271"/>
      <c r="M92" s="154"/>
      <c r="N92" s="154"/>
      <c r="O92" s="287"/>
      <c r="P92" s="291"/>
      <c r="R92" s="302"/>
      <c r="S92" s="311"/>
      <c r="T92" s="320"/>
    </row>
    <row r="93" spans="3:20" ht="19" customHeight="1">
      <c r="D93" s="220"/>
      <c r="E93" s="233"/>
      <c r="F93" s="238"/>
      <c r="G93" s="247"/>
      <c r="H93" s="134"/>
      <c r="I93" s="253"/>
      <c r="J93" s="160"/>
      <c r="K93" s="160"/>
      <c r="L93" s="273"/>
      <c r="M93" s="157"/>
      <c r="N93" s="157"/>
      <c r="O93" s="283"/>
      <c r="P93" s="293"/>
      <c r="R93" s="303"/>
      <c r="S93" s="314"/>
      <c r="T93" s="321"/>
    </row>
    <row r="94" spans="3:20" ht="19" customHeight="1">
      <c r="C94" s="60">
        <v>11</v>
      </c>
      <c r="D94" s="221"/>
      <c r="E94" s="229"/>
      <c r="F94" s="237"/>
      <c r="G94" s="243"/>
      <c r="H94" s="133"/>
      <c r="I94" s="257"/>
      <c r="J94" s="155"/>
      <c r="K94" s="155"/>
      <c r="L94" s="272"/>
      <c r="M94" s="262"/>
      <c r="N94" s="155"/>
      <c r="O94" s="282"/>
      <c r="P94" s="292"/>
      <c r="Q94" s="297"/>
      <c r="R94" s="301"/>
      <c r="S94" s="312"/>
      <c r="T94" s="319"/>
    </row>
    <row r="95" spans="3:20" ht="19" customHeight="1">
      <c r="D95" s="220"/>
      <c r="E95" s="233"/>
      <c r="F95" s="238"/>
      <c r="G95" s="244"/>
      <c r="H95" s="134"/>
      <c r="I95" s="253"/>
      <c r="J95" s="160"/>
      <c r="K95" s="267"/>
      <c r="L95" s="273"/>
      <c r="M95" s="157"/>
      <c r="N95" s="157"/>
      <c r="O95" s="286"/>
      <c r="P95" s="293"/>
      <c r="R95" s="302"/>
      <c r="S95" s="311"/>
      <c r="T95" s="320"/>
    </row>
    <row r="96" spans="3:20" ht="19" customHeight="1">
      <c r="C96" s="60">
        <v>15</v>
      </c>
      <c r="D96" s="223"/>
      <c r="E96" s="235"/>
      <c r="F96" s="239"/>
      <c r="G96" s="246"/>
      <c r="H96" s="135"/>
      <c r="I96" s="256"/>
      <c r="J96" s="161"/>
      <c r="K96" s="161"/>
      <c r="L96" s="274"/>
      <c r="M96" s="264"/>
      <c r="N96" s="161"/>
      <c r="O96" s="284"/>
      <c r="P96" s="295"/>
      <c r="Q96" s="297"/>
      <c r="R96" s="304"/>
      <c r="S96" s="315"/>
      <c r="T96" s="322"/>
    </row>
    <row r="97" spans="1:20" ht="20.25" customHeight="1">
      <c r="M97" s="85" t="str">
        <f>+"【"&amp;E表!$E$7&amp;"】"</f>
        <v>【富士川町上下水道課】</v>
      </c>
      <c r="N97" s="85"/>
      <c r="O97" s="85"/>
      <c r="P97" s="85"/>
      <c r="Q97" s="63"/>
    </row>
    <row r="98" spans="1:20" ht="18" customHeight="1">
      <c r="D98" s="87" t="str">
        <f>IF(B64&gt;9,"（　"&amp;DBCS(FIXED(B64,0))&amp;"　）","（ 　"&amp;DBCS(FIXED(B64,0))&amp;"　 ）")</f>
        <v>（ 　４　 ）</v>
      </c>
      <c r="F98" s="87"/>
      <c r="G98" s="206"/>
      <c r="H98" s="87"/>
      <c r="I98" s="138"/>
      <c r="J98" s="159"/>
      <c r="K98" s="159"/>
      <c r="L98" s="138"/>
      <c r="M98" s="159"/>
      <c r="N98" s="159"/>
      <c r="O98" s="87"/>
      <c r="P98" s="87"/>
    </row>
    <row r="99" spans="1:20" ht="20.25" customHeight="1"/>
    <row r="100" spans="1:20" ht="27" customHeight="1">
      <c r="D100" s="209"/>
      <c r="F100" s="87"/>
      <c r="G100" s="206"/>
      <c r="H100" s="87"/>
      <c r="I100" s="138"/>
      <c r="J100" s="159"/>
      <c r="K100" s="159"/>
      <c r="L100" s="138"/>
      <c r="M100" s="159"/>
      <c r="N100" s="159"/>
      <c r="O100" s="87"/>
      <c r="P100" s="87"/>
    </row>
    <row r="101" spans="1:20" ht="15" customHeight="1"/>
    <row r="102" spans="1:20" ht="18" customHeight="1">
      <c r="D102" s="210" t="str">
        <f>+"第 "&amp;DBCS(FIXED(B104,0))&amp;" 号内訳明細書"</f>
        <v>第 １ 号内訳明細書</v>
      </c>
      <c r="E102" s="60"/>
    </row>
    <row r="103" spans="1:20" ht="18" customHeight="1">
      <c r="B103" s="63" t="s">
        <v>41</v>
      </c>
      <c r="O103" s="277" t="str">
        <f>+"Ｎｏ,"&amp;DBCS(FIXED($B$16,0))&amp;"－"&amp;DBCS(FIXED(B105,0))&amp;" "</f>
        <v xml:space="preserve">Ｎｏ,１－３ </v>
      </c>
      <c r="P103" s="277"/>
    </row>
    <row r="104" spans="1:20" ht="18" customHeight="1">
      <c r="A104" s="85" t="s">
        <v>84</v>
      </c>
      <c r="B104" s="207">
        <v>1</v>
      </c>
      <c r="D104" s="211"/>
      <c r="E104" s="225"/>
      <c r="F104" s="98"/>
      <c r="G104" s="240"/>
      <c r="H104" s="129"/>
      <c r="I104" s="137"/>
      <c r="J104" s="261"/>
      <c r="K104" s="261"/>
      <c r="L104" s="268"/>
      <c r="M104" s="261"/>
      <c r="N104" s="151"/>
      <c r="O104" s="129"/>
      <c r="P104" s="179"/>
    </row>
    <row r="105" spans="1:20" ht="18" customHeight="1">
      <c r="A105" s="85" t="s">
        <v>84</v>
      </c>
      <c r="B105" s="207">
        <f>B61+1</f>
        <v>3</v>
      </c>
      <c r="D105" s="212"/>
      <c r="E105" s="226"/>
      <c r="F105" s="99"/>
      <c r="G105" s="241"/>
      <c r="H105" s="130"/>
      <c r="I105" s="138" t="s">
        <v>104</v>
      </c>
      <c r="J105" s="159"/>
      <c r="K105" s="152"/>
      <c r="L105" s="138" t="s">
        <v>105</v>
      </c>
      <c r="M105" s="159"/>
      <c r="N105" s="152"/>
      <c r="O105" s="130"/>
      <c r="P105" s="291" t="s">
        <v>6</v>
      </c>
      <c r="S105" s="306"/>
    </row>
    <row r="106" spans="1:20" ht="18" customHeight="1">
      <c r="D106" s="212" t="s">
        <v>70</v>
      </c>
      <c r="E106" s="226" t="s">
        <v>86</v>
      </c>
      <c r="F106" s="100" t="s">
        <v>54</v>
      </c>
      <c r="G106" s="119"/>
      <c r="H106" s="131" t="s">
        <v>8</v>
      </c>
      <c r="I106" s="139"/>
      <c r="J106" s="177"/>
      <c r="K106" s="177"/>
      <c r="L106" s="139"/>
      <c r="M106" s="177"/>
      <c r="N106" s="153"/>
      <c r="O106" s="278" t="s">
        <v>3</v>
      </c>
      <c r="P106" s="291" t="s">
        <v>44</v>
      </c>
      <c r="Q106" s="296"/>
      <c r="S106" s="305"/>
    </row>
    <row r="107" spans="1:20" ht="18" customHeight="1">
      <c r="B107" s="63" t="s">
        <v>46</v>
      </c>
      <c r="D107" s="212"/>
      <c r="E107" s="226"/>
      <c r="F107" s="99"/>
      <c r="G107" s="241"/>
      <c r="H107" s="130"/>
      <c r="I107" s="140" t="s">
        <v>9</v>
      </c>
      <c r="J107" s="146" t="s">
        <v>17</v>
      </c>
      <c r="K107" s="146" t="s">
        <v>23</v>
      </c>
      <c r="L107" s="140" t="s">
        <v>9</v>
      </c>
      <c r="M107" s="146" t="s">
        <v>17</v>
      </c>
      <c r="N107" s="146" t="s">
        <v>23</v>
      </c>
      <c r="O107" s="130"/>
      <c r="P107" s="291" t="s">
        <v>77</v>
      </c>
      <c r="Q107" s="296"/>
      <c r="R107" s="298"/>
      <c r="S107" s="307"/>
      <c r="T107" s="316"/>
    </row>
    <row r="108" spans="1:20" ht="18" customHeight="1">
      <c r="A108" s="85" t="s">
        <v>84</v>
      </c>
      <c r="B108" s="207">
        <f>B64+1</f>
        <v>5</v>
      </c>
      <c r="D108" s="213"/>
      <c r="E108" s="227"/>
      <c r="F108" s="101"/>
      <c r="G108" s="242"/>
      <c r="H108" s="132"/>
      <c r="I108" s="249"/>
      <c r="J108" s="249"/>
      <c r="K108" s="249"/>
      <c r="L108" s="249"/>
      <c r="M108" s="249"/>
      <c r="N108" s="249"/>
      <c r="O108" s="132"/>
      <c r="P108" s="182"/>
      <c r="Q108" s="296"/>
      <c r="R108" s="299"/>
      <c r="S108" s="308"/>
      <c r="T108" s="317"/>
    </row>
    <row r="109" spans="1:20" ht="19" customHeight="1">
      <c r="D109" s="214"/>
      <c r="E109" s="228"/>
      <c r="F109" s="236"/>
      <c r="G109" s="241"/>
      <c r="H109" s="131"/>
      <c r="I109" s="248"/>
      <c r="J109" s="154"/>
      <c r="K109" s="156"/>
      <c r="L109" s="269"/>
      <c r="M109" s="154"/>
      <c r="N109" s="154"/>
      <c r="O109" s="279"/>
      <c r="P109" s="291"/>
      <c r="R109" s="300"/>
      <c r="S109" s="309"/>
      <c r="T109" s="318"/>
    </row>
    <row r="110" spans="1:20" ht="19" customHeight="1">
      <c r="C110" s="60">
        <v>1</v>
      </c>
      <c r="D110" s="215" t="s">
        <v>212</v>
      </c>
      <c r="E110" s="229"/>
      <c r="F110" s="237"/>
      <c r="G110" s="243"/>
      <c r="H110" s="133"/>
      <c r="I110" s="250"/>
      <c r="J110" s="262"/>
      <c r="K110" s="155"/>
      <c r="L110" s="270"/>
      <c r="M110" s="276"/>
      <c r="N110" s="276"/>
      <c r="O110" s="280"/>
      <c r="P110" s="292"/>
      <c r="R110" s="301"/>
      <c r="S110" s="310"/>
      <c r="T110" s="319"/>
    </row>
    <row r="111" spans="1:20" ht="19" customHeight="1">
      <c r="D111" s="216"/>
      <c r="E111" s="226"/>
      <c r="F111" s="100"/>
      <c r="G111" s="241"/>
      <c r="H111" s="131"/>
      <c r="I111" s="252"/>
      <c r="J111" s="154"/>
      <c r="K111" s="266"/>
      <c r="L111" s="271"/>
      <c r="M111" s="154"/>
      <c r="N111" s="154"/>
      <c r="O111" s="281"/>
      <c r="P111" s="291"/>
      <c r="R111" s="302"/>
      <c r="S111" s="311"/>
      <c r="T111" s="320"/>
    </row>
    <row r="112" spans="1:20" ht="19" customHeight="1">
      <c r="C112" s="60">
        <v>2</v>
      </c>
      <c r="D112" s="215"/>
      <c r="E112" s="229" t="s">
        <v>213</v>
      </c>
      <c r="F112" s="237"/>
      <c r="G112" s="243" t="s">
        <v>231</v>
      </c>
      <c r="H112" s="133" t="s">
        <v>100</v>
      </c>
      <c r="I112" s="250">
        <v>93.1</v>
      </c>
      <c r="J112" s="155"/>
      <c r="K112" s="155"/>
      <c r="L112" s="272"/>
      <c r="M112" s="262"/>
      <c r="N112" s="155"/>
      <c r="O112" s="282"/>
      <c r="P112" s="292"/>
      <c r="R112" s="301"/>
      <c r="S112" s="312"/>
      <c r="T112" s="319"/>
    </row>
    <row r="113" spans="3:20" ht="19" customHeight="1">
      <c r="D113" s="217"/>
      <c r="E113" s="226"/>
      <c r="F113" s="100"/>
      <c r="G113" s="241"/>
      <c r="H113" s="131"/>
      <c r="I113" s="252"/>
      <c r="J113" s="154"/>
      <c r="K113" s="266"/>
      <c r="L113" s="271"/>
      <c r="M113" s="154"/>
      <c r="N113" s="154"/>
      <c r="O113" s="281"/>
      <c r="P113" s="291"/>
      <c r="R113" s="302"/>
      <c r="S113" s="311"/>
      <c r="T113" s="320"/>
    </row>
    <row r="114" spans="3:20" ht="19" customHeight="1">
      <c r="C114" s="60">
        <v>3</v>
      </c>
      <c r="D114" s="215"/>
      <c r="E114" s="229" t="s">
        <v>57</v>
      </c>
      <c r="F114" s="237"/>
      <c r="G114" s="243" t="s">
        <v>231</v>
      </c>
      <c r="H114" s="133" t="s">
        <v>217</v>
      </c>
      <c r="I114" s="251">
        <v>15</v>
      </c>
      <c r="J114" s="155"/>
      <c r="K114" s="155"/>
      <c r="L114" s="272"/>
      <c r="M114" s="262"/>
      <c r="N114" s="155"/>
      <c r="O114" s="282" t="s">
        <v>129</v>
      </c>
      <c r="P114" s="292"/>
      <c r="R114" s="301"/>
      <c r="S114" s="312"/>
      <c r="T114" s="319"/>
    </row>
    <row r="115" spans="3:20" ht="19" customHeight="1">
      <c r="D115" s="218"/>
      <c r="E115" s="230"/>
      <c r="F115" s="100"/>
      <c r="G115" s="244" t="s">
        <v>242</v>
      </c>
      <c r="H115" s="131"/>
      <c r="I115" s="252"/>
      <c r="J115" s="156"/>
      <c r="K115" s="266"/>
      <c r="L115" s="271"/>
      <c r="M115" s="154"/>
      <c r="N115" s="154"/>
      <c r="O115" s="281"/>
      <c r="P115" s="291"/>
      <c r="R115" s="302"/>
      <c r="S115" s="311"/>
      <c r="T115" s="320"/>
    </row>
    <row r="116" spans="3:20" ht="19" customHeight="1">
      <c r="C116" s="60">
        <v>4</v>
      </c>
      <c r="D116" s="219"/>
      <c r="E116" s="229" t="s">
        <v>145</v>
      </c>
      <c r="F116" s="237"/>
      <c r="G116" s="243" t="s">
        <v>231</v>
      </c>
      <c r="H116" s="133" t="s">
        <v>185</v>
      </c>
      <c r="I116" s="251">
        <v>6</v>
      </c>
      <c r="J116" s="155"/>
      <c r="K116" s="155"/>
      <c r="L116" s="272"/>
      <c r="M116" s="262"/>
      <c r="N116" s="155"/>
      <c r="O116" s="282"/>
      <c r="P116" s="292"/>
      <c r="R116" s="301"/>
      <c r="S116" s="312"/>
      <c r="T116" s="319"/>
    </row>
    <row r="117" spans="3:20" ht="19" customHeight="1">
      <c r="D117" s="220"/>
      <c r="E117" s="231"/>
      <c r="F117" s="238"/>
      <c r="G117" s="244" t="s">
        <v>128</v>
      </c>
      <c r="H117" s="134"/>
      <c r="I117" s="252"/>
      <c r="J117" s="160"/>
      <c r="K117" s="266"/>
      <c r="L117" s="273"/>
      <c r="M117" s="157"/>
      <c r="N117" s="157"/>
      <c r="O117" s="286"/>
      <c r="P117" s="291"/>
      <c r="R117" s="303"/>
      <c r="S117" s="314"/>
      <c r="T117" s="321"/>
    </row>
    <row r="118" spans="3:20" ht="19" customHeight="1">
      <c r="C118" s="60">
        <v>5</v>
      </c>
      <c r="D118" s="212"/>
      <c r="E118" s="230" t="s">
        <v>145</v>
      </c>
      <c r="F118" s="100"/>
      <c r="G118" s="241" t="s">
        <v>231</v>
      </c>
      <c r="H118" s="133" t="s">
        <v>221</v>
      </c>
      <c r="I118" s="251">
        <v>37</v>
      </c>
      <c r="J118" s="155"/>
      <c r="K118" s="155"/>
      <c r="L118" s="272"/>
      <c r="M118" s="262"/>
      <c r="N118" s="155"/>
      <c r="O118" s="282"/>
      <c r="P118" s="292"/>
      <c r="R118" s="301"/>
      <c r="S118" s="312"/>
      <c r="T118" s="319"/>
    </row>
    <row r="119" spans="3:20" ht="19" customHeight="1">
      <c r="D119" s="220"/>
      <c r="E119" s="231"/>
      <c r="F119" s="238"/>
      <c r="G119" s="244" t="s">
        <v>232</v>
      </c>
      <c r="H119" s="134"/>
      <c r="I119" s="252"/>
      <c r="J119" s="160"/>
      <c r="K119" s="266"/>
      <c r="L119" s="273"/>
      <c r="M119" s="157"/>
      <c r="N119" s="160"/>
      <c r="O119" s="281"/>
      <c r="P119" s="293"/>
      <c r="R119" s="302"/>
      <c r="S119" s="311"/>
      <c r="T119" s="320"/>
    </row>
    <row r="120" spans="3:20" ht="19" customHeight="1">
      <c r="C120" s="60">
        <v>6</v>
      </c>
      <c r="D120" s="221"/>
      <c r="E120" s="230" t="s">
        <v>158</v>
      </c>
      <c r="F120" s="100"/>
      <c r="G120" s="241" t="s">
        <v>231</v>
      </c>
      <c r="H120" s="133" t="s">
        <v>222</v>
      </c>
      <c r="I120" s="251">
        <v>2</v>
      </c>
      <c r="J120" s="155"/>
      <c r="K120" s="155"/>
      <c r="L120" s="271"/>
      <c r="M120" s="154"/>
      <c r="N120" s="156"/>
      <c r="O120" s="285"/>
      <c r="P120" s="291"/>
      <c r="R120" s="301"/>
      <c r="S120" s="312"/>
      <c r="T120" s="319"/>
    </row>
    <row r="121" spans="3:20" ht="19" customHeight="1">
      <c r="D121" s="220"/>
      <c r="E121" s="231"/>
      <c r="F121" s="238"/>
      <c r="G121" s="244" t="s">
        <v>234</v>
      </c>
      <c r="H121" s="134"/>
      <c r="I121" s="253"/>
      <c r="J121" s="160"/>
      <c r="K121" s="266"/>
      <c r="L121" s="273"/>
      <c r="M121" s="157"/>
      <c r="N121" s="157"/>
      <c r="O121" s="283"/>
      <c r="P121" s="293"/>
      <c r="R121" s="302"/>
      <c r="S121" s="311"/>
      <c r="T121" s="320"/>
    </row>
    <row r="122" spans="3:20" ht="19" customHeight="1">
      <c r="C122" s="60">
        <v>7</v>
      </c>
      <c r="D122" s="221"/>
      <c r="E122" s="230" t="s">
        <v>233</v>
      </c>
      <c r="F122" s="100"/>
      <c r="G122" s="241" t="s">
        <v>231</v>
      </c>
      <c r="H122" s="131" t="s">
        <v>205</v>
      </c>
      <c r="I122" s="254">
        <v>2</v>
      </c>
      <c r="J122" s="263"/>
      <c r="K122" s="155"/>
      <c r="L122" s="272"/>
      <c r="M122" s="262"/>
      <c r="N122" s="155"/>
      <c r="O122" s="282"/>
      <c r="P122" s="292"/>
      <c r="R122" s="301"/>
      <c r="S122" s="312"/>
      <c r="T122" s="319"/>
    </row>
    <row r="123" spans="3:20" ht="19" customHeight="1">
      <c r="D123" s="212"/>
      <c r="E123" s="231"/>
      <c r="F123" s="238"/>
      <c r="G123" s="244" t="s">
        <v>156</v>
      </c>
      <c r="H123" s="134"/>
      <c r="I123" s="253"/>
      <c r="J123" s="160"/>
      <c r="K123" s="266"/>
      <c r="L123" s="271"/>
      <c r="M123" s="154"/>
      <c r="N123" s="154"/>
      <c r="O123" s="286"/>
      <c r="P123" s="293"/>
      <c r="R123" s="302"/>
      <c r="S123" s="311"/>
      <c r="T123" s="320"/>
    </row>
    <row r="124" spans="3:20" ht="19" customHeight="1">
      <c r="C124" s="60">
        <v>8</v>
      </c>
      <c r="D124" s="221"/>
      <c r="E124" s="229" t="s">
        <v>239</v>
      </c>
      <c r="F124" s="237"/>
      <c r="G124" s="243" t="s">
        <v>32</v>
      </c>
      <c r="H124" s="133" t="s">
        <v>155</v>
      </c>
      <c r="I124" s="255">
        <v>2</v>
      </c>
      <c r="J124" s="155"/>
      <c r="K124" s="155"/>
      <c r="L124" s="272"/>
      <c r="M124" s="262"/>
      <c r="N124" s="262"/>
      <c r="O124" s="288"/>
      <c r="P124" s="294"/>
      <c r="R124" s="301"/>
      <c r="S124" s="312"/>
      <c r="T124" s="319"/>
    </row>
    <row r="125" spans="3:20" ht="19" customHeight="1">
      <c r="D125" s="212"/>
      <c r="E125" s="231"/>
      <c r="F125" s="238"/>
      <c r="G125" s="244" t="s">
        <v>101</v>
      </c>
      <c r="H125" s="134"/>
      <c r="I125" s="253"/>
      <c r="J125" s="160"/>
      <c r="K125" s="266"/>
      <c r="L125" s="273"/>
      <c r="M125" s="157"/>
      <c r="N125" s="157"/>
      <c r="O125" s="281"/>
      <c r="P125" s="291"/>
      <c r="R125" s="302"/>
      <c r="S125" s="311"/>
      <c r="T125" s="320"/>
    </row>
    <row r="126" spans="3:20" ht="19" customHeight="1">
      <c r="C126" s="60">
        <v>9</v>
      </c>
      <c r="D126" s="221"/>
      <c r="E126" s="229" t="s">
        <v>137</v>
      </c>
      <c r="F126" s="237"/>
      <c r="G126" s="243" t="s">
        <v>127</v>
      </c>
      <c r="H126" s="133" t="s">
        <v>197</v>
      </c>
      <c r="I126" s="258">
        <v>0.7</v>
      </c>
      <c r="J126" s="155"/>
      <c r="K126" s="155"/>
      <c r="L126" s="272"/>
      <c r="M126" s="262"/>
      <c r="N126" s="262"/>
      <c r="O126" s="288"/>
      <c r="P126" s="292"/>
      <c r="R126" s="301"/>
      <c r="S126" s="312"/>
      <c r="T126" s="319"/>
    </row>
    <row r="127" spans="3:20" ht="19" customHeight="1">
      <c r="D127" s="212"/>
      <c r="E127" s="230"/>
      <c r="F127" s="100"/>
      <c r="G127" s="241"/>
      <c r="H127" s="131"/>
      <c r="I127" s="252"/>
      <c r="J127" s="160"/>
      <c r="K127" s="266"/>
      <c r="L127" s="271"/>
      <c r="M127" s="154"/>
      <c r="N127" s="156"/>
      <c r="O127" s="286"/>
      <c r="P127" s="293"/>
      <c r="R127" s="302"/>
      <c r="S127" s="311"/>
      <c r="T127" s="320"/>
    </row>
    <row r="128" spans="3:20" ht="19" customHeight="1">
      <c r="C128" s="60">
        <v>9</v>
      </c>
      <c r="D128" s="221"/>
      <c r="E128" s="229" t="s">
        <v>154</v>
      </c>
      <c r="F128" s="237"/>
      <c r="G128" s="243" t="s">
        <v>268</v>
      </c>
      <c r="H128" s="133" t="s">
        <v>100</v>
      </c>
      <c r="I128" s="250">
        <v>93.1</v>
      </c>
      <c r="J128" s="155"/>
      <c r="K128" s="155"/>
      <c r="L128" s="272"/>
      <c r="M128" s="262"/>
      <c r="N128" s="262"/>
      <c r="O128" s="289"/>
      <c r="P128" s="292"/>
      <c r="R128" s="301"/>
      <c r="S128" s="312"/>
      <c r="T128" s="319"/>
    </row>
    <row r="129" spans="3:20" ht="19" customHeight="1">
      <c r="D129" s="212"/>
      <c r="E129" s="230"/>
      <c r="F129" s="100"/>
      <c r="G129" s="241" t="s">
        <v>88</v>
      </c>
      <c r="H129" s="131"/>
      <c r="I129" s="252"/>
      <c r="J129" s="160"/>
      <c r="K129" s="266"/>
      <c r="L129" s="271"/>
      <c r="M129" s="154"/>
      <c r="N129" s="154"/>
      <c r="O129" s="281"/>
      <c r="P129" s="291"/>
      <c r="R129" s="302"/>
      <c r="S129" s="311"/>
      <c r="T129" s="320"/>
    </row>
    <row r="130" spans="3:20" ht="19" customHeight="1">
      <c r="C130" s="60">
        <v>12</v>
      </c>
      <c r="D130" s="221"/>
      <c r="E130" s="229" t="s">
        <v>216</v>
      </c>
      <c r="F130" s="237"/>
      <c r="G130" s="243" t="s">
        <v>142</v>
      </c>
      <c r="H130" s="133" t="s">
        <v>100</v>
      </c>
      <c r="I130" s="250">
        <v>93.4</v>
      </c>
      <c r="J130" s="155"/>
      <c r="K130" s="155"/>
      <c r="L130" s="272"/>
      <c r="M130" s="262"/>
      <c r="N130" s="155"/>
      <c r="O130" s="282"/>
      <c r="P130" s="292"/>
      <c r="Q130" s="297"/>
      <c r="R130" s="301"/>
      <c r="S130" s="312"/>
      <c r="T130" s="319"/>
    </row>
    <row r="131" spans="3:20" ht="19" customHeight="1">
      <c r="D131" s="212"/>
      <c r="E131" s="230"/>
      <c r="F131" s="100"/>
      <c r="G131" s="241"/>
      <c r="H131" s="131"/>
      <c r="I131" s="252"/>
      <c r="J131" s="160"/>
      <c r="K131" s="266"/>
      <c r="L131" s="271"/>
      <c r="M131" s="154"/>
      <c r="N131" s="154"/>
      <c r="O131" s="281"/>
      <c r="P131" s="291"/>
      <c r="R131" s="302"/>
      <c r="S131" s="311"/>
      <c r="T131" s="320"/>
    </row>
    <row r="132" spans="3:20" ht="19" customHeight="1">
      <c r="C132" s="60">
        <v>10</v>
      </c>
      <c r="D132" s="221"/>
      <c r="E132" s="232" t="s">
        <v>225</v>
      </c>
      <c r="F132" s="237"/>
      <c r="G132" s="243" t="s">
        <v>231</v>
      </c>
      <c r="H132" s="133" t="s">
        <v>224</v>
      </c>
      <c r="I132" s="251">
        <v>2</v>
      </c>
      <c r="J132" s="155"/>
      <c r="K132" s="155"/>
      <c r="L132" s="272"/>
      <c r="M132" s="262"/>
      <c r="N132" s="155"/>
      <c r="O132" s="282" t="s">
        <v>281</v>
      </c>
      <c r="P132" s="292"/>
      <c r="R132" s="301"/>
      <c r="S132" s="312"/>
      <c r="T132" s="319"/>
    </row>
    <row r="133" spans="3:20" ht="19" customHeight="1">
      <c r="D133" s="212"/>
      <c r="E133" s="230"/>
      <c r="F133" s="100"/>
      <c r="G133" s="241"/>
      <c r="H133" s="131"/>
      <c r="I133" s="252"/>
      <c r="J133" s="160"/>
      <c r="K133" s="266"/>
      <c r="L133" s="273"/>
      <c r="M133" s="157"/>
      <c r="N133" s="157"/>
      <c r="O133" s="281"/>
      <c r="P133" s="291"/>
      <c r="R133" s="302"/>
      <c r="S133" s="311"/>
      <c r="T133" s="320"/>
    </row>
    <row r="134" spans="3:20" ht="19" customHeight="1">
      <c r="C134" s="60">
        <v>8</v>
      </c>
      <c r="D134" s="221"/>
      <c r="E134" s="232"/>
      <c r="F134" s="237"/>
      <c r="G134" s="243"/>
      <c r="H134" s="133"/>
      <c r="I134" s="251"/>
      <c r="J134" s="155"/>
      <c r="K134" s="155"/>
      <c r="L134" s="272"/>
      <c r="M134" s="262"/>
      <c r="N134" s="155"/>
      <c r="O134" s="282"/>
      <c r="P134" s="292"/>
      <c r="R134" s="301"/>
      <c r="S134" s="312"/>
      <c r="T134" s="319"/>
    </row>
    <row r="135" spans="3:20" ht="19" customHeight="1">
      <c r="D135" s="220"/>
      <c r="E135" s="231"/>
      <c r="F135" s="238"/>
      <c r="G135" s="241"/>
      <c r="H135" s="131"/>
      <c r="I135" s="252"/>
      <c r="J135" s="156"/>
      <c r="K135" s="266"/>
      <c r="L135" s="273"/>
      <c r="M135" s="157"/>
      <c r="N135" s="157"/>
      <c r="O135" s="283"/>
      <c r="P135" s="293"/>
      <c r="R135" s="302"/>
      <c r="S135" s="311"/>
      <c r="T135" s="320"/>
    </row>
    <row r="136" spans="3:20" ht="19" customHeight="1">
      <c r="C136" s="60">
        <v>11</v>
      </c>
      <c r="D136" s="221"/>
      <c r="E136" s="229"/>
      <c r="F136" s="237"/>
      <c r="G136" s="243"/>
      <c r="H136" s="133"/>
      <c r="I136" s="250"/>
      <c r="J136" s="155"/>
      <c r="K136" s="155" t="str">
        <f>IF(I136="","",INT(I136*J136))</f>
        <v/>
      </c>
      <c r="L136" s="272"/>
      <c r="M136" s="262"/>
      <c r="N136" s="155"/>
      <c r="O136" s="282"/>
      <c r="P136" s="292"/>
      <c r="Q136" s="297"/>
      <c r="R136" s="301"/>
      <c r="S136" s="312"/>
      <c r="T136" s="319"/>
    </row>
    <row r="137" spans="3:20" ht="19" customHeight="1">
      <c r="D137" s="220"/>
      <c r="E137" s="226"/>
      <c r="F137" s="100"/>
      <c r="G137" s="245"/>
      <c r="H137" s="131"/>
      <c r="I137" s="253"/>
      <c r="J137" s="160"/>
      <c r="K137" s="266"/>
      <c r="L137" s="271"/>
      <c r="M137" s="154"/>
      <c r="N137" s="154"/>
      <c r="O137" s="281"/>
      <c r="P137" s="291"/>
      <c r="R137" s="302"/>
      <c r="S137" s="311"/>
      <c r="T137" s="320"/>
    </row>
    <row r="138" spans="3:20" ht="19" customHeight="1">
      <c r="C138" s="60">
        <v>15</v>
      </c>
      <c r="D138" s="221"/>
      <c r="E138" s="232" t="s">
        <v>204</v>
      </c>
      <c r="F138" s="237"/>
      <c r="G138" s="243"/>
      <c r="H138" s="133"/>
      <c r="I138" s="251"/>
      <c r="J138" s="155"/>
      <c r="K138" s="155"/>
      <c r="L138" s="272"/>
      <c r="M138" s="262"/>
      <c r="N138" s="155"/>
      <c r="O138" s="282"/>
      <c r="P138" s="292"/>
      <c r="Q138" s="297"/>
      <c r="R138" s="301"/>
      <c r="S138" s="312"/>
      <c r="T138" s="319"/>
    </row>
    <row r="139" spans="3:20" ht="19" customHeight="1">
      <c r="D139" s="212"/>
      <c r="E139" s="233"/>
      <c r="F139" s="238"/>
      <c r="G139" s="244"/>
      <c r="H139" s="134"/>
      <c r="I139" s="253"/>
      <c r="J139" s="160"/>
      <c r="K139" s="267"/>
      <c r="L139" s="273"/>
      <c r="M139" s="157"/>
      <c r="N139" s="157"/>
      <c r="O139" s="286"/>
      <c r="P139" s="293"/>
      <c r="R139" s="303"/>
      <c r="S139" s="314"/>
      <c r="T139" s="321"/>
    </row>
    <row r="140" spans="3:20" ht="19" customHeight="1">
      <c r="C140" s="60">
        <v>16</v>
      </c>
      <c r="D140" s="222"/>
      <c r="E140" s="235"/>
      <c r="F140" s="239"/>
      <c r="G140" s="246"/>
      <c r="H140" s="135"/>
      <c r="I140" s="256"/>
      <c r="J140" s="161"/>
      <c r="K140" s="161"/>
      <c r="L140" s="274"/>
      <c r="M140" s="264"/>
      <c r="N140" s="161"/>
      <c r="O140" s="284"/>
      <c r="P140" s="295"/>
      <c r="R140" s="304"/>
      <c r="S140" s="315"/>
      <c r="T140" s="322"/>
    </row>
    <row r="141" spans="3:20" ht="20.25" customHeight="1">
      <c r="M141" s="85" t="str">
        <f>+"【"&amp;E表!$E$7&amp;"】"</f>
        <v>【富士川町上下水道課】</v>
      </c>
      <c r="N141" s="85"/>
      <c r="O141" s="85"/>
      <c r="P141" s="85"/>
      <c r="Q141" s="63"/>
    </row>
    <row r="142" spans="3:20" ht="18" customHeight="1">
      <c r="D142" s="87" t="str">
        <f>IF(B108&gt;9,"（　"&amp;DBCS(FIXED(B108,0))&amp;"　）","（ 　"&amp;DBCS(FIXED(B108,0))&amp;"　 ）")</f>
        <v>（ 　５　 ）</v>
      </c>
      <c r="F142" s="87"/>
      <c r="G142" s="206"/>
      <c r="H142" s="87"/>
      <c r="I142" s="138"/>
      <c r="J142" s="159"/>
      <c r="K142" s="159"/>
      <c r="L142" s="138"/>
      <c r="M142" s="159"/>
      <c r="N142" s="159"/>
      <c r="O142" s="87"/>
      <c r="P142" s="87"/>
    </row>
    <row r="143" spans="3:20" ht="20" customHeight="1"/>
    <row r="144" spans="3:20" ht="27" customHeight="1">
      <c r="D144" s="209"/>
      <c r="F144" s="87"/>
      <c r="G144" s="206"/>
      <c r="H144" s="87"/>
      <c r="I144" s="138"/>
      <c r="J144" s="159"/>
      <c r="K144" s="159"/>
      <c r="L144" s="138"/>
      <c r="M144" s="159"/>
      <c r="N144" s="159"/>
      <c r="O144" s="87"/>
      <c r="P144" s="87"/>
    </row>
    <row r="145" spans="1:20" ht="15" customHeight="1"/>
    <row r="146" spans="1:20" ht="18" customHeight="1">
      <c r="D146" s="210" t="str">
        <f>+"第 "&amp;DBCS(FIXED(B148,0))&amp;" 号内訳明細書"</f>
        <v>第 １ 号内訳明細書</v>
      </c>
      <c r="E146" s="60"/>
    </row>
    <row r="147" spans="1:20" ht="18" customHeight="1">
      <c r="B147" s="63" t="s">
        <v>41</v>
      </c>
      <c r="O147" s="277" t="str">
        <f>+"Ｎｏ,"&amp;DBCS(FIXED($B$16,0))&amp;"－"&amp;DBCS(FIXED(B149,0))&amp;" "</f>
        <v xml:space="preserve">Ｎｏ,１－４ </v>
      </c>
      <c r="P147" s="277"/>
    </row>
    <row r="148" spans="1:20" ht="18" customHeight="1">
      <c r="A148" s="85" t="s">
        <v>84</v>
      </c>
      <c r="B148" s="207">
        <v>1</v>
      </c>
      <c r="D148" s="211"/>
      <c r="E148" s="225"/>
      <c r="F148" s="98"/>
      <c r="G148" s="240"/>
      <c r="H148" s="129"/>
      <c r="I148" s="137"/>
      <c r="J148" s="261"/>
      <c r="K148" s="261"/>
      <c r="L148" s="268"/>
      <c r="M148" s="261"/>
      <c r="N148" s="151"/>
      <c r="O148" s="129"/>
      <c r="P148" s="179"/>
    </row>
    <row r="149" spans="1:20" ht="18" customHeight="1">
      <c r="A149" s="85" t="s">
        <v>84</v>
      </c>
      <c r="B149" s="207">
        <f>B105+1</f>
        <v>4</v>
      </c>
      <c r="D149" s="212"/>
      <c r="E149" s="226"/>
      <c r="F149" s="99"/>
      <c r="G149" s="241"/>
      <c r="H149" s="130"/>
      <c r="I149" s="138" t="s">
        <v>104</v>
      </c>
      <c r="J149" s="159"/>
      <c r="K149" s="152"/>
      <c r="L149" s="138" t="s">
        <v>105</v>
      </c>
      <c r="M149" s="159"/>
      <c r="N149" s="152"/>
      <c r="O149" s="130"/>
      <c r="P149" s="291" t="s">
        <v>6</v>
      </c>
      <c r="S149" s="306"/>
    </row>
    <row r="150" spans="1:20" ht="18" customHeight="1">
      <c r="D150" s="212" t="s">
        <v>70</v>
      </c>
      <c r="E150" s="226" t="s">
        <v>86</v>
      </c>
      <c r="F150" s="100" t="s">
        <v>54</v>
      </c>
      <c r="G150" s="119"/>
      <c r="H150" s="131" t="s">
        <v>8</v>
      </c>
      <c r="I150" s="139"/>
      <c r="J150" s="177"/>
      <c r="K150" s="177"/>
      <c r="L150" s="139"/>
      <c r="M150" s="177"/>
      <c r="N150" s="153"/>
      <c r="O150" s="278" t="s">
        <v>3</v>
      </c>
      <c r="P150" s="291" t="s">
        <v>44</v>
      </c>
      <c r="Q150" s="296"/>
      <c r="S150" s="305"/>
    </row>
    <row r="151" spans="1:20" ht="18" customHeight="1">
      <c r="B151" s="63" t="s">
        <v>46</v>
      </c>
      <c r="D151" s="212"/>
      <c r="E151" s="226"/>
      <c r="F151" s="99"/>
      <c r="G151" s="241"/>
      <c r="H151" s="130"/>
      <c r="I151" s="140" t="s">
        <v>9</v>
      </c>
      <c r="J151" s="146" t="s">
        <v>17</v>
      </c>
      <c r="K151" s="146" t="s">
        <v>23</v>
      </c>
      <c r="L151" s="140" t="s">
        <v>9</v>
      </c>
      <c r="M151" s="146" t="s">
        <v>17</v>
      </c>
      <c r="N151" s="146" t="s">
        <v>23</v>
      </c>
      <c r="O151" s="130"/>
      <c r="P151" s="291" t="s">
        <v>77</v>
      </c>
      <c r="Q151" s="296"/>
      <c r="R151" s="298"/>
      <c r="S151" s="307"/>
      <c r="T151" s="316"/>
    </row>
    <row r="152" spans="1:20" ht="18" customHeight="1">
      <c r="A152" s="85" t="s">
        <v>84</v>
      </c>
      <c r="B152" s="207">
        <f>B108+1</f>
        <v>6</v>
      </c>
      <c r="D152" s="213"/>
      <c r="E152" s="227"/>
      <c r="F152" s="101"/>
      <c r="G152" s="242"/>
      <c r="H152" s="132"/>
      <c r="I152" s="249"/>
      <c r="J152" s="249"/>
      <c r="K152" s="249"/>
      <c r="L152" s="249"/>
      <c r="M152" s="249"/>
      <c r="N152" s="249"/>
      <c r="O152" s="132"/>
      <c r="P152" s="182"/>
      <c r="Q152" s="296"/>
      <c r="R152" s="299"/>
      <c r="S152" s="308"/>
      <c r="T152" s="317"/>
    </row>
    <row r="153" spans="1:20" ht="19" customHeight="1">
      <c r="D153" s="214"/>
      <c r="E153" s="228"/>
      <c r="F153" s="236"/>
      <c r="G153" s="241"/>
      <c r="H153" s="131"/>
      <c r="I153" s="248"/>
      <c r="J153" s="154"/>
      <c r="K153" s="156"/>
      <c r="L153" s="269"/>
      <c r="M153" s="154"/>
      <c r="N153" s="154"/>
      <c r="O153" s="279"/>
      <c r="P153" s="291"/>
      <c r="R153" s="300"/>
      <c r="S153" s="309"/>
      <c r="T153" s="318"/>
    </row>
    <row r="154" spans="1:20" ht="19" customHeight="1">
      <c r="C154" s="60">
        <v>1</v>
      </c>
      <c r="D154" s="215" t="s">
        <v>227</v>
      </c>
      <c r="E154" s="229"/>
      <c r="F154" s="237"/>
      <c r="G154" s="243"/>
      <c r="H154" s="133"/>
      <c r="I154" s="250"/>
      <c r="J154" s="262"/>
      <c r="K154" s="155"/>
      <c r="L154" s="270"/>
      <c r="M154" s="276"/>
      <c r="N154" s="276"/>
      <c r="O154" s="280"/>
      <c r="P154" s="292"/>
      <c r="R154" s="301"/>
      <c r="S154" s="310"/>
      <c r="T154" s="319"/>
    </row>
    <row r="155" spans="1:20" ht="19" customHeight="1">
      <c r="D155" s="216"/>
      <c r="E155" s="226"/>
      <c r="F155" s="100"/>
      <c r="G155" s="241"/>
      <c r="H155" s="131"/>
      <c r="I155" s="252"/>
      <c r="J155" s="154"/>
      <c r="K155" s="266"/>
      <c r="L155" s="271"/>
      <c r="M155" s="154"/>
      <c r="N155" s="154"/>
      <c r="O155" s="281"/>
      <c r="P155" s="291"/>
      <c r="R155" s="302"/>
      <c r="S155" s="311"/>
      <c r="T155" s="320"/>
    </row>
    <row r="156" spans="1:20" ht="19" customHeight="1">
      <c r="C156" s="60">
        <v>2</v>
      </c>
      <c r="D156" s="215"/>
      <c r="E156" s="229" t="s">
        <v>16</v>
      </c>
      <c r="F156" s="237"/>
      <c r="G156" s="243" t="s">
        <v>252</v>
      </c>
      <c r="H156" s="133" t="s">
        <v>100</v>
      </c>
      <c r="I156" s="251">
        <v>14</v>
      </c>
      <c r="J156" s="155"/>
      <c r="K156" s="155"/>
      <c r="L156" s="272"/>
      <c r="M156" s="262"/>
      <c r="N156" s="155"/>
      <c r="O156" s="282"/>
      <c r="P156" s="292"/>
      <c r="R156" s="301"/>
      <c r="S156" s="312"/>
      <c r="T156" s="319"/>
    </row>
    <row r="157" spans="1:20" ht="19" customHeight="1">
      <c r="D157" s="217"/>
      <c r="E157" s="230"/>
      <c r="F157" s="100"/>
      <c r="G157" s="244"/>
      <c r="H157" s="131"/>
      <c r="I157" s="252"/>
      <c r="J157" s="156"/>
      <c r="K157" s="266"/>
      <c r="L157" s="271"/>
      <c r="M157" s="154"/>
      <c r="N157" s="154"/>
      <c r="O157" s="281"/>
      <c r="P157" s="291"/>
      <c r="R157" s="302"/>
      <c r="S157" s="311"/>
      <c r="T157" s="320"/>
    </row>
    <row r="158" spans="1:20" ht="19" customHeight="1">
      <c r="C158" s="60">
        <v>3</v>
      </c>
      <c r="D158" s="215"/>
      <c r="E158" s="229" t="s">
        <v>7</v>
      </c>
      <c r="F158" s="237"/>
      <c r="G158" s="243" t="s">
        <v>253</v>
      </c>
      <c r="H158" s="133" t="s">
        <v>190</v>
      </c>
      <c r="I158" s="251">
        <v>4</v>
      </c>
      <c r="J158" s="155"/>
      <c r="K158" s="155"/>
      <c r="L158" s="272"/>
      <c r="M158" s="262"/>
      <c r="N158" s="155"/>
      <c r="O158" s="282"/>
      <c r="P158" s="292"/>
      <c r="R158" s="301"/>
      <c r="S158" s="312"/>
      <c r="T158" s="319"/>
    </row>
    <row r="159" spans="1:20" ht="19" customHeight="1">
      <c r="D159" s="218"/>
      <c r="E159" s="231"/>
      <c r="F159" s="238"/>
      <c r="G159" s="244"/>
      <c r="H159" s="131"/>
      <c r="I159" s="252"/>
      <c r="J159" s="160"/>
      <c r="K159" s="160"/>
      <c r="L159" s="273"/>
      <c r="M159" s="157"/>
      <c r="N159" s="157"/>
      <c r="O159" s="286"/>
      <c r="P159" s="291"/>
      <c r="R159" s="302"/>
      <c r="S159" s="311"/>
      <c r="T159" s="320"/>
    </row>
    <row r="160" spans="1:20" ht="19" customHeight="1">
      <c r="C160" s="60">
        <v>4</v>
      </c>
      <c r="D160" s="219"/>
      <c r="E160" s="230" t="s">
        <v>245</v>
      </c>
      <c r="F160" s="100"/>
      <c r="G160" s="241" t="s">
        <v>299</v>
      </c>
      <c r="H160" s="133" t="s">
        <v>197</v>
      </c>
      <c r="I160" s="251">
        <v>63</v>
      </c>
      <c r="J160" s="155"/>
      <c r="K160" s="155"/>
      <c r="L160" s="272"/>
      <c r="M160" s="262"/>
      <c r="N160" s="155"/>
      <c r="O160" s="282"/>
      <c r="P160" s="292"/>
      <c r="R160" s="301"/>
      <c r="S160" s="312"/>
      <c r="T160" s="319"/>
    </row>
    <row r="161" spans="3:20" ht="19" customHeight="1">
      <c r="D161" s="220"/>
      <c r="E161" s="231"/>
      <c r="F161" s="238"/>
      <c r="G161" s="244" t="s">
        <v>234</v>
      </c>
      <c r="H161" s="131"/>
      <c r="I161" s="253"/>
      <c r="J161" s="160"/>
      <c r="K161" s="160"/>
      <c r="L161" s="273"/>
      <c r="M161" s="157"/>
      <c r="N161" s="160"/>
      <c r="O161" s="281"/>
      <c r="P161" s="293"/>
      <c r="R161" s="303"/>
      <c r="S161" s="314"/>
      <c r="T161" s="321"/>
    </row>
    <row r="162" spans="3:20" ht="19" customHeight="1">
      <c r="C162" s="60">
        <v>5</v>
      </c>
      <c r="D162" s="212"/>
      <c r="E162" s="230" t="s">
        <v>250</v>
      </c>
      <c r="F162" s="100"/>
      <c r="G162" s="241" t="s">
        <v>300</v>
      </c>
      <c r="H162" s="133" t="s">
        <v>197</v>
      </c>
      <c r="I162" s="254">
        <v>27</v>
      </c>
      <c r="J162" s="263"/>
      <c r="K162" s="263"/>
      <c r="L162" s="271"/>
      <c r="M162" s="154"/>
      <c r="N162" s="156"/>
      <c r="O162" s="285"/>
      <c r="P162" s="291"/>
      <c r="R162" s="301"/>
      <c r="S162" s="312"/>
      <c r="T162" s="319"/>
    </row>
    <row r="163" spans="3:20" ht="19" customHeight="1">
      <c r="D163" s="220"/>
      <c r="E163" s="231"/>
      <c r="F163" s="238"/>
      <c r="G163" s="244" t="s">
        <v>141</v>
      </c>
      <c r="H163" s="131"/>
      <c r="I163" s="253"/>
      <c r="J163" s="160"/>
      <c r="K163" s="160"/>
      <c r="L163" s="273"/>
      <c r="M163" s="157"/>
      <c r="N163" s="157"/>
      <c r="O163" s="283"/>
      <c r="P163" s="293"/>
      <c r="R163" s="302"/>
      <c r="S163" s="311"/>
      <c r="T163" s="320"/>
    </row>
    <row r="164" spans="3:20" ht="19" customHeight="1">
      <c r="C164" s="60">
        <v>6</v>
      </c>
      <c r="D164" s="221"/>
      <c r="E164" s="232" t="s">
        <v>178</v>
      </c>
      <c r="F164" s="237"/>
      <c r="G164" s="243" t="s">
        <v>146</v>
      </c>
      <c r="H164" s="133" t="s">
        <v>197</v>
      </c>
      <c r="I164" s="255">
        <v>35</v>
      </c>
      <c r="J164" s="155"/>
      <c r="K164" s="155"/>
      <c r="L164" s="272"/>
      <c r="M164" s="262"/>
      <c r="N164" s="155"/>
      <c r="O164" s="282"/>
      <c r="P164" s="292"/>
      <c r="R164" s="301"/>
      <c r="S164" s="312"/>
      <c r="T164" s="319"/>
    </row>
    <row r="165" spans="3:20" ht="19" customHeight="1">
      <c r="D165" s="220"/>
      <c r="E165" s="230"/>
      <c r="F165" s="100"/>
      <c r="G165" s="241" t="s">
        <v>207</v>
      </c>
      <c r="H165" s="131"/>
      <c r="I165" s="252"/>
      <c r="J165" s="160"/>
      <c r="K165" s="156"/>
      <c r="L165" s="271"/>
      <c r="M165" s="154"/>
      <c r="N165" s="154"/>
      <c r="O165" s="286"/>
      <c r="P165" s="293"/>
      <c r="R165" s="302"/>
      <c r="S165" s="311"/>
      <c r="T165" s="320"/>
    </row>
    <row r="166" spans="3:20" ht="19" customHeight="1">
      <c r="C166" s="60">
        <v>7</v>
      </c>
      <c r="D166" s="221"/>
      <c r="E166" s="229" t="s">
        <v>230</v>
      </c>
      <c r="F166" s="237"/>
      <c r="G166" s="243" t="s">
        <v>125</v>
      </c>
      <c r="H166" s="133" t="s">
        <v>190</v>
      </c>
      <c r="I166" s="251">
        <v>4</v>
      </c>
      <c r="J166" s="155"/>
      <c r="K166" s="155"/>
      <c r="L166" s="272"/>
      <c r="M166" s="262"/>
      <c r="N166" s="262"/>
      <c r="O166" s="288"/>
      <c r="P166" s="294"/>
      <c r="R166" s="301"/>
      <c r="S166" s="312"/>
      <c r="T166" s="319"/>
    </row>
    <row r="167" spans="3:20" ht="19" customHeight="1">
      <c r="D167" s="212"/>
      <c r="E167" s="230"/>
      <c r="F167" s="100"/>
      <c r="G167" s="241" t="s">
        <v>256</v>
      </c>
      <c r="H167" s="131"/>
      <c r="I167" s="252"/>
      <c r="J167" s="160"/>
      <c r="K167" s="156"/>
      <c r="L167" s="273"/>
      <c r="M167" s="157"/>
      <c r="N167" s="157"/>
      <c r="O167" s="281"/>
      <c r="P167" s="291"/>
      <c r="R167" s="302"/>
      <c r="S167" s="311"/>
      <c r="T167" s="320"/>
    </row>
    <row r="168" spans="3:20" ht="19" customHeight="1">
      <c r="C168" s="60">
        <v>8</v>
      </c>
      <c r="D168" s="221"/>
      <c r="E168" s="229" t="s">
        <v>251</v>
      </c>
      <c r="F168" s="237"/>
      <c r="G168" s="243" t="s">
        <v>164</v>
      </c>
      <c r="H168" s="133" t="s">
        <v>190</v>
      </c>
      <c r="I168" s="251">
        <v>4</v>
      </c>
      <c r="J168" s="155"/>
      <c r="K168" s="155"/>
      <c r="L168" s="272"/>
      <c r="M168" s="262"/>
      <c r="N168" s="262"/>
      <c r="O168" s="288"/>
      <c r="P168" s="292"/>
      <c r="R168" s="301"/>
      <c r="S168" s="312"/>
      <c r="T168" s="319"/>
    </row>
    <row r="169" spans="3:20" ht="19" customHeight="1">
      <c r="D169" s="212"/>
      <c r="E169" s="230"/>
      <c r="F169" s="100"/>
      <c r="G169" s="241" t="s">
        <v>29</v>
      </c>
      <c r="H169" s="131"/>
      <c r="I169" s="252"/>
      <c r="J169" s="160"/>
      <c r="K169" s="156"/>
      <c r="L169" s="271"/>
      <c r="M169" s="154"/>
      <c r="N169" s="156"/>
      <c r="O169" s="286"/>
      <c r="P169" s="293"/>
      <c r="R169" s="302"/>
      <c r="S169" s="311"/>
      <c r="T169" s="320"/>
    </row>
    <row r="170" spans="3:20" ht="19" customHeight="1">
      <c r="C170" s="60">
        <v>9</v>
      </c>
      <c r="D170" s="221"/>
      <c r="E170" s="232" t="s">
        <v>134</v>
      </c>
      <c r="F170" s="237"/>
      <c r="G170" s="243" t="s">
        <v>270</v>
      </c>
      <c r="H170" s="133" t="s">
        <v>197</v>
      </c>
      <c r="I170" s="251">
        <v>28</v>
      </c>
      <c r="J170" s="155"/>
      <c r="K170" s="155"/>
      <c r="L170" s="272"/>
      <c r="M170" s="262"/>
      <c r="N170" s="262"/>
      <c r="O170" s="289"/>
      <c r="P170" s="292"/>
      <c r="R170" s="301"/>
      <c r="S170" s="312"/>
      <c r="T170" s="319"/>
    </row>
    <row r="171" spans="3:20" ht="19" customHeight="1">
      <c r="D171" s="212"/>
      <c r="E171" s="231"/>
      <c r="F171" s="238"/>
      <c r="G171" s="241"/>
      <c r="H171" s="131"/>
      <c r="I171" s="252"/>
      <c r="J171" s="156"/>
      <c r="K171" s="156"/>
      <c r="L171" s="271"/>
      <c r="M171" s="154"/>
      <c r="N171" s="154"/>
      <c r="O171" s="281"/>
      <c r="P171" s="291"/>
      <c r="R171" s="302"/>
      <c r="S171" s="311"/>
      <c r="T171" s="320"/>
    </row>
    <row r="172" spans="3:20" ht="19" customHeight="1">
      <c r="C172" s="60">
        <v>10</v>
      </c>
      <c r="D172" s="221"/>
      <c r="E172" s="229" t="s">
        <v>122</v>
      </c>
      <c r="F172" s="237"/>
      <c r="G172" s="243" t="s">
        <v>157</v>
      </c>
      <c r="H172" s="133" t="s">
        <v>197</v>
      </c>
      <c r="I172" s="251">
        <v>28</v>
      </c>
      <c r="J172" s="265"/>
      <c r="K172" s="265"/>
      <c r="L172" s="272"/>
      <c r="M172" s="262"/>
      <c r="N172" s="155"/>
      <c r="O172" s="282"/>
      <c r="P172" s="292"/>
      <c r="R172" s="301"/>
      <c r="S172" s="312"/>
      <c r="T172" s="319"/>
    </row>
    <row r="173" spans="3:20" ht="19" customHeight="1">
      <c r="D173" s="212"/>
      <c r="E173" s="231"/>
      <c r="F173" s="238"/>
      <c r="G173" s="241" t="s">
        <v>249</v>
      </c>
      <c r="H173" s="131"/>
      <c r="I173" s="248"/>
      <c r="J173" s="156"/>
      <c r="K173" s="156"/>
      <c r="L173" s="271"/>
      <c r="M173" s="154"/>
      <c r="N173" s="154"/>
      <c r="O173" s="281" t="s">
        <v>162</v>
      </c>
      <c r="P173" s="291"/>
      <c r="R173" s="302"/>
      <c r="S173" s="311"/>
      <c r="T173" s="320"/>
    </row>
    <row r="174" spans="3:20" ht="19" customHeight="1">
      <c r="C174" s="60">
        <v>11</v>
      </c>
      <c r="D174" s="221"/>
      <c r="E174" s="229" t="s">
        <v>134</v>
      </c>
      <c r="F174" s="237"/>
      <c r="G174" s="243" t="s">
        <v>113</v>
      </c>
      <c r="H174" s="133" t="s">
        <v>197</v>
      </c>
      <c r="I174" s="250">
        <v>0.2</v>
      </c>
      <c r="J174" s="155"/>
      <c r="K174" s="155"/>
      <c r="L174" s="272"/>
      <c r="M174" s="262"/>
      <c r="N174" s="155"/>
      <c r="O174" s="282"/>
      <c r="P174" s="292"/>
      <c r="Q174" s="297"/>
      <c r="R174" s="301"/>
      <c r="S174" s="312"/>
      <c r="T174" s="319"/>
    </row>
    <row r="175" spans="3:20" ht="19" customHeight="1">
      <c r="D175" s="212"/>
      <c r="E175" s="233"/>
      <c r="F175" s="238"/>
      <c r="G175" s="244"/>
      <c r="H175" s="131"/>
      <c r="I175" s="259"/>
      <c r="J175" s="160"/>
      <c r="K175" s="156"/>
      <c r="L175" s="273"/>
      <c r="M175" s="157"/>
      <c r="N175" s="157"/>
      <c r="O175" s="283"/>
      <c r="P175" s="293"/>
      <c r="R175" s="302"/>
      <c r="S175" s="311"/>
      <c r="T175" s="320"/>
    </row>
    <row r="176" spans="3:20" ht="19" customHeight="1">
      <c r="C176" s="60">
        <v>12</v>
      </c>
      <c r="D176" s="221"/>
      <c r="E176" s="232" t="s">
        <v>95</v>
      </c>
      <c r="F176" s="237"/>
      <c r="G176" s="243" t="s">
        <v>160</v>
      </c>
      <c r="H176" s="133" t="s">
        <v>197</v>
      </c>
      <c r="I176" s="258">
        <v>0.2</v>
      </c>
      <c r="J176" s="265"/>
      <c r="K176" s="155"/>
      <c r="L176" s="272"/>
      <c r="M176" s="262"/>
      <c r="N176" s="155"/>
      <c r="O176" s="282"/>
      <c r="P176" s="292"/>
      <c r="R176" s="301"/>
      <c r="S176" s="312"/>
      <c r="T176" s="319"/>
    </row>
    <row r="177" spans="1:20" ht="19" customHeight="1">
      <c r="D177" s="212"/>
      <c r="E177" s="233"/>
      <c r="F177" s="238"/>
      <c r="G177" s="241"/>
      <c r="H177" s="131"/>
      <c r="I177" s="252"/>
      <c r="J177" s="156"/>
      <c r="K177" s="156"/>
      <c r="L177" s="271"/>
      <c r="M177" s="154"/>
      <c r="N177" s="154"/>
      <c r="O177" s="281"/>
      <c r="P177" s="291"/>
      <c r="R177" s="302"/>
      <c r="S177" s="311"/>
      <c r="T177" s="320"/>
    </row>
    <row r="178" spans="1:20" ht="19" customHeight="1">
      <c r="C178" s="60">
        <v>13</v>
      </c>
      <c r="D178" s="221"/>
      <c r="E178" s="229" t="s">
        <v>284</v>
      </c>
      <c r="F178" s="237"/>
      <c r="G178" s="243" t="s">
        <v>97</v>
      </c>
      <c r="H178" s="133" t="s">
        <v>100</v>
      </c>
      <c r="I178" s="257">
        <v>8</v>
      </c>
      <c r="J178" s="155"/>
      <c r="K178" s="155"/>
      <c r="L178" s="272"/>
      <c r="M178" s="262"/>
      <c r="N178" s="155"/>
      <c r="O178" s="282"/>
      <c r="P178" s="292"/>
      <c r="R178" s="301"/>
      <c r="S178" s="312"/>
      <c r="T178" s="319"/>
    </row>
    <row r="179" spans="1:20" ht="19" customHeight="1">
      <c r="D179" s="220"/>
      <c r="E179" s="233"/>
      <c r="F179" s="238"/>
      <c r="G179" s="244"/>
      <c r="H179" s="134"/>
      <c r="I179" s="253"/>
      <c r="J179" s="160"/>
      <c r="K179" s="267"/>
      <c r="L179" s="273"/>
      <c r="M179" s="157"/>
      <c r="N179" s="157"/>
      <c r="O179" s="283"/>
      <c r="P179" s="293"/>
      <c r="R179" s="302"/>
      <c r="S179" s="311"/>
      <c r="T179" s="320"/>
    </row>
    <row r="180" spans="1:20" ht="19" customHeight="1">
      <c r="C180" s="60">
        <v>14</v>
      </c>
      <c r="D180" s="221"/>
      <c r="E180" s="232"/>
      <c r="F180" s="237"/>
      <c r="G180" s="243"/>
      <c r="H180" s="133"/>
      <c r="I180" s="251"/>
      <c r="J180" s="155"/>
      <c r="K180" s="155"/>
      <c r="L180" s="272"/>
      <c r="M180" s="262"/>
      <c r="N180" s="155"/>
      <c r="O180" s="282"/>
      <c r="P180" s="292"/>
      <c r="Q180" s="297"/>
      <c r="R180" s="301"/>
      <c r="S180" s="312"/>
      <c r="T180" s="319"/>
    </row>
    <row r="181" spans="1:20" ht="19" customHeight="1">
      <c r="D181" s="220"/>
      <c r="E181" s="233"/>
      <c r="F181" s="100"/>
      <c r="G181" s="244"/>
      <c r="H181" s="134"/>
      <c r="I181" s="253"/>
      <c r="J181" s="160"/>
      <c r="K181" s="267"/>
      <c r="L181" s="273"/>
      <c r="M181" s="157"/>
      <c r="N181" s="157"/>
      <c r="O181" s="286"/>
      <c r="P181" s="293"/>
      <c r="R181" s="302"/>
      <c r="S181" s="311"/>
      <c r="T181" s="320"/>
    </row>
    <row r="182" spans="1:20" ht="19" customHeight="1">
      <c r="C182" s="60">
        <v>15</v>
      </c>
      <c r="D182" s="221"/>
      <c r="E182" s="230"/>
      <c r="F182" s="237"/>
      <c r="G182" s="241"/>
      <c r="H182" s="133"/>
      <c r="I182" s="251"/>
      <c r="J182" s="155"/>
      <c r="K182" s="155"/>
      <c r="L182" s="272"/>
      <c r="M182" s="262"/>
      <c r="N182" s="155"/>
      <c r="O182" s="282"/>
      <c r="P182" s="292"/>
      <c r="Q182" s="297"/>
      <c r="R182" s="301"/>
      <c r="S182" s="312"/>
      <c r="T182" s="319"/>
    </row>
    <row r="183" spans="1:20" ht="19" customHeight="1">
      <c r="D183" s="212"/>
      <c r="E183" s="233"/>
      <c r="F183" s="238"/>
      <c r="G183" s="244"/>
      <c r="H183" s="134"/>
      <c r="I183" s="253"/>
      <c r="J183" s="157"/>
      <c r="K183" s="160"/>
      <c r="L183" s="273"/>
      <c r="M183" s="157"/>
      <c r="N183" s="157"/>
      <c r="O183" s="286"/>
      <c r="P183" s="293"/>
      <c r="R183" s="303"/>
      <c r="S183" s="314"/>
      <c r="T183" s="321"/>
    </row>
    <row r="184" spans="1:20" ht="19" customHeight="1">
      <c r="C184" s="60">
        <v>16</v>
      </c>
      <c r="D184" s="222"/>
      <c r="E184" s="234"/>
      <c r="F184" s="239"/>
      <c r="G184" s="246"/>
      <c r="H184" s="135"/>
      <c r="I184" s="256"/>
      <c r="J184" s="264"/>
      <c r="K184" s="161"/>
      <c r="L184" s="274"/>
      <c r="M184" s="264"/>
      <c r="N184" s="264"/>
      <c r="O184" s="290"/>
      <c r="P184" s="295"/>
      <c r="R184" s="304"/>
      <c r="S184" s="315"/>
      <c r="T184" s="322"/>
    </row>
    <row r="185" spans="1:20" ht="20.25" customHeight="1">
      <c r="M185" s="85" t="str">
        <f>+"【"&amp;E表!$E$7&amp;"】"</f>
        <v>【富士川町上下水道課】</v>
      </c>
      <c r="N185" s="85"/>
      <c r="O185" s="85"/>
      <c r="P185" s="85"/>
      <c r="Q185" s="63"/>
    </row>
    <row r="186" spans="1:20" ht="18" customHeight="1">
      <c r="D186" s="87" t="str">
        <f>IF(B152&gt;9,"（　"&amp;DBCS(FIXED(B152,0))&amp;"　）","（ 　"&amp;DBCS(FIXED(B152,0))&amp;"　 ）")</f>
        <v>（ 　６　 ）</v>
      </c>
      <c r="F186" s="87"/>
      <c r="G186" s="206"/>
      <c r="H186" s="87"/>
      <c r="I186" s="138"/>
      <c r="J186" s="159"/>
      <c r="K186" s="159"/>
      <c r="L186" s="138"/>
      <c r="M186" s="159"/>
      <c r="N186" s="159"/>
      <c r="O186" s="87"/>
      <c r="P186" s="87"/>
    </row>
    <row r="187" spans="1:20" ht="20" customHeight="1"/>
    <row r="188" spans="1:20" ht="27" customHeight="1">
      <c r="D188" s="209"/>
      <c r="F188" s="87"/>
      <c r="G188" s="206"/>
      <c r="H188" s="87"/>
      <c r="I188" s="138"/>
      <c r="J188" s="159"/>
      <c r="K188" s="159"/>
      <c r="L188" s="138"/>
      <c r="M188" s="159"/>
      <c r="N188" s="159"/>
      <c r="O188" s="87"/>
      <c r="P188" s="87"/>
    </row>
    <row r="189" spans="1:20" ht="15" customHeight="1"/>
    <row r="190" spans="1:20" ht="18" customHeight="1">
      <c r="D190" s="210" t="str">
        <f>+"第 "&amp;DBCS(FIXED(B192,0))&amp;" 号内訳明細書"</f>
        <v>第 １ 号内訳明細書</v>
      </c>
      <c r="E190" s="60"/>
    </row>
    <row r="191" spans="1:20" ht="18" customHeight="1">
      <c r="B191" s="63" t="s">
        <v>41</v>
      </c>
      <c r="O191" s="277" t="str">
        <f>+"Ｎｏ,"&amp;DBCS(FIXED($B$16,0))&amp;"－"&amp;DBCS(FIXED(B193,0))&amp;" "</f>
        <v xml:space="preserve">Ｎｏ,１－５ </v>
      </c>
      <c r="P191" s="277"/>
    </row>
    <row r="192" spans="1:20" ht="18" customHeight="1">
      <c r="A192" s="85" t="s">
        <v>84</v>
      </c>
      <c r="B192" s="207">
        <v>1</v>
      </c>
      <c r="D192" s="211"/>
      <c r="E192" s="225"/>
      <c r="F192" s="98"/>
      <c r="G192" s="240"/>
      <c r="H192" s="129"/>
      <c r="I192" s="137"/>
      <c r="J192" s="261"/>
      <c r="K192" s="261"/>
      <c r="L192" s="268"/>
      <c r="M192" s="261"/>
      <c r="N192" s="151"/>
      <c r="O192" s="129"/>
      <c r="P192" s="179"/>
    </row>
    <row r="193" spans="1:20" ht="18" customHeight="1">
      <c r="A193" s="85" t="s">
        <v>84</v>
      </c>
      <c r="B193" s="207">
        <f>B149+1</f>
        <v>5</v>
      </c>
      <c r="D193" s="212"/>
      <c r="E193" s="226"/>
      <c r="F193" s="99"/>
      <c r="G193" s="241"/>
      <c r="H193" s="130"/>
      <c r="I193" s="138" t="s">
        <v>104</v>
      </c>
      <c r="J193" s="159"/>
      <c r="K193" s="152"/>
      <c r="L193" s="138" t="s">
        <v>105</v>
      </c>
      <c r="M193" s="159"/>
      <c r="N193" s="152"/>
      <c r="O193" s="130"/>
      <c r="P193" s="291" t="s">
        <v>6</v>
      </c>
      <c r="S193" s="306"/>
    </row>
    <row r="194" spans="1:20" ht="18" customHeight="1">
      <c r="D194" s="212" t="s">
        <v>70</v>
      </c>
      <c r="E194" s="226" t="s">
        <v>86</v>
      </c>
      <c r="F194" s="100" t="s">
        <v>54</v>
      </c>
      <c r="G194" s="119"/>
      <c r="H194" s="131" t="s">
        <v>8</v>
      </c>
      <c r="I194" s="139"/>
      <c r="J194" s="177"/>
      <c r="K194" s="177"/>
      <c r="L194" s="139"/>
      <c r="M194" s="177"/>
      <c r="N194" s="153"/>
      <c r="O194" s="278" t="s">
        <v>3</v>
      </c>
      <c r="P194" s="291" t="s">
        <v>44</v>
      </c>
      <c r="Q194" s="296"/>
      <c r="S194" s="305"/>
    </row>
    <row r="195" spans="1:20" ht="18" customHeight="1">
      <c r="B195" s="63" t="s">
        <v>46</v>
      </c>
      <c r="D195" s="212"/>
      <c r="E195" s="226"/>
      <c r="F195" s="99"/>
      <c r="G195" s="241"/>
      <c r="H195" s="130"/>
      <c r="I195" s="140" t="s">
        <v>9</v>
      </c>
      <c r="J195" s="146" t="s">
        <v>17</v>
      </c>
      <c r="K195" s="146" t="s">
        <v>23</v>
      </c>
      <c r="L195" s="140" t="s">
        <v>9</v>
      </c>
      <c r="M195" s="146" t="s">
        <v>17</v>
      </c>
      <c r="N195" s="146" t="s">
        <v>23</v>
      </c>
      <c r="O195" s="130"/>
      <c r="P195" s="291" t="s">
        <v>77</v>
      </c>
      <c r="Q195" s="296"/>
      <c r="R195" s="298"/>
      <c r="S195" s="307"/>
      <c r="T195" s="316"/>
    </row>
    <row r="196" spans="1:20" ht="18" customHeight="1">
      <c r="A196" s="85" t="s">
        <v>84</v>
      </c>
      <c r="B196" s="207">
        <f>B152+1</f>
        <v>7</v>
      </c>
      <c r="D196" s="213"/>
      <c r="E196" s="227"/>
      <c r="F196" s="101"/>
      <c r="G196" s="242"/>
      <c r="H196" s="132"/>
      <c r="I196" s="249"/>
      <c r="J196" s="249"/>
      <c r="K196" s="249"/>
      <c r="L196" s="249"/>
      <c r="M196" s="249"/>
      <c r="N196" s="249"/>
      <c r="O196" s="132"/>
      <c r="P196" s="182"/>
      <c r="Q196" s="296"/>
      <c r="R196" s="299"/>
      <c r="S196" s="308"/>
      <c r="T196" s="317"/>
    </row>
    <row r="197" spans="1:20" ht="19" customHeight="1">
      <c r="D197" s="214"/>
      <c r="E197" s="228"/>
      <c r="F197" s="236"/>
      <c r="G197" s="241"/>
      <c r="H197" s="131"/>
      <c r="I197" s="248"/>
      <c r="J197" s="154"/>
      <c r="K197" s="156"/>
      <c r="L197" s="269"/>
      <c r="M197" s="154"/>
      <c r="N197" s="154"/>
      <c r="O197" s="279"/>
      <c r="P197" s="291"/>
      <c r="R197" s="300"/>
      <c r="S197" s="309"/>
      <c r="T197" s="318"/>
    </row>
    <row r="198" spans="1:20" ht="19" customHeight="1">
      <c r="C198" s="60">
        <v>1</v>
      </c>
      <c r="D198" s="215"/>
      <c r="E198" s="229" t="s">
        <v>203</v>
      </c>
      <c r="F198" s="237"/>
      <c r="G198" s="243"/>
      <c r="H198" s="133"/>
      <c r="I198" s="250"/>
      <c r="J198" s="262"/>
      <c r="K198" s="155"/>
      <c r="L198" s="270"/>
      <c r="M198" s="276"/>
      <c r="N198" s="276"/>
      <c r="O198" s="280"/>
      <c r="P198" s="292"/>
      <c r="R198" s="301"/>
      <c r="S198" s="310"/>
      <c r="T198" s="319"/>
    </row>
    <row r="199" spans="1:20" ht="19" customHeight="1">
      <c r="D199" s="216"/>
      <c r="E199" s="226"/>
      <c r="F199" s="100"/>
      <c r="G199" s="241"/>
      <c r="H199" s="131"/>
      <c r="I199" s="252"/>
      <c r="J199" s="154"/>
      <c r="K199" s="266"/>
      <c r="L199" s="271"/>
      <c r="M199" s="154"/>
      <c r="N199" s="154"/>
      <c r="O199" s="281"/>
      <c r="P199" s="291"/>
      <c r="R199" s="302"/>
      <c r="S199" s="311"/>
      <c r="T199" s="320"/>
    </row>
    <row r="200" spans="1:20" ht="19" customHeight="1">
      <c r="C200" s="60">
        <v>2</v>
      </c>
      <c r="D200" s="215"/>
      <c r="E200" s="229"/>
      <c r="F200" s="237"/>
      <c r="G200" s="243"/>
      <c r="H200" s="133"/>
      <c r="I200" s="251"/>
      <c r="J200" s="155"/>
      <c r="K200" s="155"/>
      <c r="L200" s="272"/>
      <c r="M200" s="262"/>
      <c r="N200" s="155"/>
      <c r="O200" s="282"/>
      <c r="P200" s="292"/>
      <c r="R200" s="301"/>
      <c r="S200" s="312"/>
      <c r="T200" s="319"/>
    </row>
    <row r="201" spans="1:20" ht="19" customHeight="1">
      <c r="D201" s="217"/>
      <c r="E201" s="230"/>
      <c r="F201" s="100"/>
      <c r="G201" s="244"/>
      <c r="H201" s="131"/>
      <c r="I201" s="252"/>
      <c r="J201" s="156"/>
      <c r="K201" s="266"/>
      <c r="L201" s="271"/>
      <c r="M201" s="154"/>
      <c r="N201" s="154"/>
      <c r="O201" s="281"/>
      <c r="P201" s="291"/>
      <c r="R201" s="302"/>
      <c r="S201" s="311"/>
      <c r="T201" s="320"/>
    </row>
    <row r="202" spans="1:20" ht="19" customHeight="1">
      <c r="C202" s="60">
        <v>3</v>
      </c>
      <c r="D202" s="215"/>
      <c r="E202" s="229" t="s">
        <v>285</v>
      </c>
      <c r="F202" s="237"/>
      <c r="G202" s="243"/>
      <c r="H202" s="133"/>
      <c r="I202" s="251"/>
      <c r="J202" s="155"/>
      <c r="K202" s="155"/>
      <c r="L202" s="272"/>
      <c r="M202" s="262"/>
      <c r="N202" s="155"/>
      <c r="O202" s="282"/>
      <c r="P202" s="292"/>
      <c r="R202" s="301"/>
      <c r="S202" s="312"/>
      <c r="T202" s="319"/>
    </row>
    <row r="203" spans="1:20" ht="19" customHeight="1">
      <c r="D203" s="218"/>
      <c r="E203" s="231"/>
      <c r="F203" s="238"/>
      <c r="G203" s="244"/>
      <c r="H203" s="131"/>
      <c r="I203" s="252"/>
      <c r="J203" s="160"/>
      <c r="K203" s="160"/>
      <c r="L203" s="273"/>
      <c r="M203" s="157"/>
      <c r="N203" s="157"/>
      <c r="O203" s="286"/>
      <c r="P203" s="291"/>
      <c r="R203" s="302"/>
      <c r="S203" s="311"/>
      <c r="T203" s="320"/>
    </row>
    <row r="204" spans="1:20" ht="19" customHeight="1">
      <c r="C204" s="60">
        <v>4</v>
      </c>
      <c r="D204" s="219"/>
      <c r="E204" s="230"/>
      <c r="F204" s="100"/>
      <c r="G204" s="241"/>
      <c r="H204" s="133"/>
      <c r="I204" s="251"/>
      <c r="J204" s="155"/>
      <c r="K204" s="155"/>
      <c r="L204" s="272"/>
      <c r="M204" s="262"/>
      <c r="N204" s="155"/>
      <c r="O204" s="282"/>
      <c r="P204" s="292"/>
      <c r="R204" s="301"/>
      <c r="S204" s="312"/>
      <c r="T204" s="319"/>
    </row>
    <row r="205" spans="1:20" ht="19" customHeight="1">
      <c r="D205" s="220"/>
      <c r="E205" s="231"/>
      <c r="F205" s="238"/>
      <c r="G205" s="244"/>
      <c r="H205" s="131"/>
      <c r="I205" s="253"/>
      <c r="J205" s="160"/>
      <c r="K205" s="160"/>
      <c r="L205" s="273"/>
      <c r="M205" s="157"/>
      <c r="N205" s="160"/>
      <c r="O205" s="281"/>
      <c r="P205" s="293"/>
      <c r="R205" s="303"/>
      <c r="S205" s="314"/>
      <c r="T205" s="321"/>
    </row>
    <row r="206" spans="1:20" ht="19" customHeight="1">
      <c r="C206" s="60">
        <v>5</v>
      </c>
      <c r="D206" s="212"/>
      <c r="E206" s="230"/>
      <c r="F206" s="100"/>
      <c r="G206" s="241"/>
      <c r="H206" s="133"/>
      <c r="I206" s="254"/>
      <c r="J206" s="263"/>
      <c r="K206" s="263"/>
      <c r="L206" s="271"/>
      <c r="M206" s="154"/>
      <c r="N206" s="156"/>
      <c r="O206" s="285"/>
      <c r="P206" s="291"/>
      <c r="R206" s="301"/>
      <c r="S206" s="312"/>
      <c r="T206" s="319"/>
    </row>
    <row r="207" spans="1:20" ht="19" customHeight="1">
      <c r="D207" s="220"/>
      <c r="E207" s="231"/>
      <c r="F207" s="238"/>
      <c r="G207" s="244"/>
      <c r="H207" s="131"/>
      <c r="I207" s="253"/>
      <c r="J207" s="160"/>
      <c r="K207" s="160"/>
      <c r="L207" s="273"/>
      <c r="M207" s="157"/>
      <c r="N207" s="157"/>
      <c r="O207" s="283"/>
      <c r="P207" s="293"/>
      <c r="R207" s="302"/>
      <c r="S207" s="311"/>
      <c r="T207" s="320"/>
    </row>
    <row r="208" spans="1:20" ht="19" customHeight="1">
      <c r="C208" s="60">
        <v>6</v>
      </c>
      <c r="D208" s="221"/>
      <c r="E208" s="232"/>
      <c r="F208" s="237"/>
      <c r="G208" s="243"/>
      <c r="H208" s="133"/>
      <c r="I208" s="255"/>
      <c r="J208" s="155"/>
      <c r="K208" s="155"/>
      <c r="L208" s="272"/>
      <c r="M208" s="262"/>
      <c r="N208" s="155"/>
      <c r="O208" s="282"/>
      <c r="P208" s="292"/>
      <c r="R208" s="301"/>
      <c r="S208" s="312"/>
      <c r="T208" s="319"/>
    </row>
    <row r="209" spans="3:20" ht="19" customHeight="1">
      <c r="D209" s="220"/>
      <c r="E209" s="230"/>
      <c r="F209" s="100"/>
      <c r="G209" s="241"/>
      <c r="H209" s="131"/>
      <c r="I209" s="252"/>
      <c r="J209" s="160"/>
      <c r="K209" s="156"/>
      <c r="L209" s="271"/>
      <c r="M209" s="154"/>
      <c r="N209" s="154"/>
      <c r="O209" s="286"/>
      <c r="P209" s="293"/>
      <c r="R209" s="302"/>
      <c r="S209" s="311"/>
      <c r="T209" s="320"/>
    </row>
    <row r="210" spans="3:20" ht="19" customHeight="1">
      <c r="C210" s="60">
        <v>7</v>
      </c>
      <c r="D210" s="221"/>
      <c r="E210" s="229"/>
      <c r="F210" s="237"/>
      <c r="G210" s="243"/>
      <c r="H210" s="133"/>
      <c r="I210" s="251"/>
      <c r="J210" s="155"/>
      <c r="K210" s="155"/>
      <c r="L210" s="272"/>
      <c r="M210" s="262"/>
      <c r="N210" s="262"/>
      <c r="O210" s="288"/>
      <c r="P210" s="294"/>
      <c r="R210" s="301"/>
      <c r="S210" s="312"/>
      <c r="T210" s="319"/>
    </row>
    <row r="211" spans="3:20" ht="19" customHeight="1">
      <c r="D211" s="212"/>
      <c r="E211" s="230"/>
      <c r="F211" s="100"/>
      <c r="G211" s="241"/>
      <c r="H211" s="131"/>
      <c r="I211" s="252"/>
      <c r="J211" s="160"/>
      <c r="K211" s="156"/>
      <c r="L211" s="273"/>
      <c r="M211" s="157"/>
      <c r="N211" s="157"/>
      <c r="O211" s="281"/>
      <c r="P211" s="291"/>
      <c r="R211" s="302"/>
      <c r="S211" s="311"/>
      <c r="T211" s="320"/>
    </row>
    <row r="212" spans="3:20" ht="19" customHeight="1">
      <c r="C212" s="60">
        <v>8</v>
      </c>
      <c r="D212" s="221"/>
      <c r="E212" s="229"/>
      <c r="F212" s="237"/>
      <c r="G212" s="243"/>
      <c r="H212" s="133"/>
      <c r="I212" s="251"/>
      <c r="J212" s="155"/>
      <c r="K212" s="155"/>
      <c r="L212" s="272"/>
      <c r="M212" s="262"/>
      <c r="N212" s="262"/>
      <c r="O212" s="288"/>
      <c r="P212" s="292"/>
      <c r="R212" s="301"/>
      <c r="S212" s="312"/>
      <c r="T212" s="319"/>
    </row>
    <row r="213" spans="3:20" ht="19" customHeight="1">
      <c r="D213" s="212"/>
      <c r="E213" s="230"/>
      <c r="F213" s="100"/>
      <c r="G213" s="241"/>
      <c r="H213" s="131"/>
      <c r="I213" s="252"/>
      <c r="J213" s="160"/>
      <c r="K213" s="156"/>
      <c r="L213" s="271"/>
      <c r="M213" s="154"/>
      <c r="N213" s="156"/>
      <c r="O213" s="286"/>
      <c r="P213" s="293"/>
      <c r="R213" s="302"/>
      <c r="S213" s="311"/>
      <c r="T213" s="320"/>
    </row>
    <row r="214" spans="3:20" ht="19" customHeight="1">
      <c r="C214" s="60">
        <v>9</v>
      </c>
      <c r="D214" s="221"/>
      <c r="E214" s="232"/>
      <c r="F214" s="237"/>
      <c r="G214" s="243"/>
      <c r="H214" s="133"/>
      <c r="I214" s="251"/>
      <c r="J214" s="155"/>
      <c r="K214" s="155"/>
      <c r="L214" s="272"/>
      <c r="M214" s="262"/>
      <c r="N214" s="262"/>
      <c r="O214" s="289"/>
      <c r="P214" s="292"/>
      <c r="R214" s="301"/>
      <c r="S214" s="312"/>
      <c r="T214" s="319"/>
    </row>
    <row r="215" spans="3:20" ht="19" customHeight="1">
      <c r="D215" s="212"/>
      <c r="E215" s="231"/>
      <c r="F215" s="238"/>
      <c r="G215" s="241"/>
      <c r="H215" s="131"/>
      <c r="I215" s="252"/>
      <c r="J215" s="156"/>
      <c r="K215" s="156"/>
      <c r="L215" s="271"/>
      <c r="M215" s="154"/>
      <c r="N215" s="154"/>
      <c r="O215" s="281"/>
      <c r="P215" s="291"/>
      <c r="R215" s="302"/>
      <c r="S215" s="311"/>
      <c r="T215" s="320"/>
    </row>
    <row r="216" spans="3:20" ht="19" customHeight="1">
      <c r="C216" s="60">
        <v>10</v>
      </c>
      <c r="D216" s="221"/>
      <c r="E216" s="229"/>
      <c r="F216" s="237"/>
      <c r="G216" s="243"/>
      <c r="H216" s="133"/>
      <c r="I216" s="251"/>
      <c r="J216" s="265"/>
      <c r="K216" s="265"/>
      <c r="L216" s="272"/>
      <c r="M216" s="262"/>
      <c r="N216" s="155"/>
      <c r="O216" s="282"/>
      <c r="P216" s="292"/>
      <c r="R216" s="301"/>
      <c r="S216" s="312"/>
      <c r="T216" s="319"/>
    </row>
    <row r="217" spans="3:20" ht="19" customHeight="1">
      <c r="D217" s="212"/>
      <c r="E217" s="231"/>
      <c r="F217" s="238"/>
      <c r="G217" s="241"/>
      <c r="H217" s="131"/>
      <c r="I217" s="248"/>
      <c r="J217" s="156"/>
      <c r="K217" s="156"/>
      <c r="L217" s="271"/>
      <c r="M217" s="154"/>
      <c r="N217" s="154"/>
      <c r="O217" s="281"/>
      <c r="P217" s="291"/>
      <c r="R217" s="302"/>
      <c r="S217" s="311"/>
      <c r="T217" s="320"/>
    </row>
    <row r="218" spans="3:20" ht="19" customHeight="1">
      <c r="C218" s="60">
        <v>11</v>
      </c>
      <c r="D218" s="221"/>
      <c r="E218" s="229"/>
      <c r="F218" s="237"/>
      <c r="G218" s="243"/>
      <c r="H218" s="133"/>
      <c r="I218" s="250"/>
      <c r="J218" s="155"/>
      <c r="K218" s="155"/>
      <c r="L218" s="272"/>
      <c r="M218" s="262"/>
      <c r="N218" s="155"/>
      <c r="O218" s="282"/>
      <c r="P218" s="292"/>
      <c r="Q218" s="297"/>
      <c r="R218" s="301"/>
      <c r="S218" s="312"/>
      <c r="T218" s="319"/>
    </row>
    <row r="219" spans="3:20" ht="19" customHeight="1">
      <c r="D219" s="212"/>
      <c r="E219" s="233"/>
      <c r="F219" s="238"/>
      <c r="G219" s="244"/>
      <c r="H219" s="131"/>
      <c r="I219" s="259"/>
      <c r="J219" s="160"/>
      <c r="K219" s="156"/>
      <c r="L219" s="273"/>
      <c r="M219" s="157"/>
      <c r="N219" s="157"/>
      <c r="O219" s="283"/>
      <c r="P219" s="293"/>
      <c r="R219" s="302"/>
      <c r="S219" s="311"/>
      <c r="T219" s="320"/>
    </row>
    <row r="220" spans="3:20" ht="19" customHeight="1">
      <c r="C220" s="60">
        <v>12</v>
      </c>
      <c r="D220" s="221"/>
      <c r="E220" s="232"/>
      <c r="F220" s="237"/>
      <c r="G220" s="243"/>
      <c r="H220" s="133"/>
      <c r="I220" s="258"/>
      <c r="J220" s="265"/>
      <c r="K220" s="155"/>
      <c r="L220" s="272"/>
      <c r="M220" s="262"/>
      <c r="N220" s="155"/>
      <c r="O220" s="282"/>
      <c r="P220" s="292"/>
      <c r="R220" s="301"/>
      <c r="S220" s="312"/>
      <c r="T220" s="319"/>
    </row>
    <row r="221" spans="3:20" ht="19" customHeight="1">
      <c r="D221" s="212"/>
      <c r="E221" s="233"/>
      <c r="F221" s="238"/>
      <c r="G221" s="241"/>
      <c r="H221" s="131"/>
      <c r="I221" s="252"/>
      <c r="J221" s="156"/>
      <c r="K221" s="156"/>
      <c r="L221" s="271"/>
      <c r="M221" s="154"/>
      <c r="N221" s="154"/>
      <c r="O221" s="281"/>
      <c r="P221" s="291"/>
      <c r="R221" s="302"/>
      <c r="S221" s="311"/>
      <c r="T221" s="320"/>
    </row>
    <row r="222" spans="3:20" ht="19" customHeight="1">
      <c r="C222" s="60">
        <v>13</v>
      </c>
      <c r="D222" s="221"/>
      <c r="E222" s="229"/>
      <c r="F222" s="237"/>
      <c r="G222" s="243"/>
      <c r="H222" s="133"/>
      <c r="I222" s="257"/>
      <c r="J222" s="155"/>
      <c r="K222" s="155"/>
      <c r="L222" s="272"/>
      <c r="M222" s="262"/>
      <c r="N222" s="155"/>
      <c r="O222" s="282"/>
      <c r="P222" s="292"/>
      <c r="R222" s="301"/>
      <c r="S222" s="312"/>
      <c r="T222" s="319"/>
    </row>
    <row r="223" spans="3:20" ht="19" customHeight="1">
      <c r="D223" s="220"/>
      <c r="E223" s="233"/>
      <c r="F223" s="238"/>
      <c r="G223" s="244"/>
      <c r="H223" s="134"/>
      <c r="I223" s="253"/>
      <c r="J223" s="160"/>
      <c r="K223" s="267"/>
      <c r="L223" s="273"/>
      <c r="M223" s="157"/>
      <c r="N223" s="157"/>
      <c r="O223" s="283"/>
      <c r="P223" s="293"/>
      <c r="R223" s="302"/>
      <c r="S223" s="311"/>
      <c r="T223" s="320"/>
    </row>
    <row r="224" spans="3:20" ht="19" customHeight="1">
      <c r="C224" s="60">
        <v>14</v>
      </c>
      <c r="D224" s="221"/>
      <c r="E224" s="232"/>
      <c r="F224" s="237"/>
      <c r="G224" s="243"/>
      <c r="H224" s="133"/>
      <c r="I224" s="251"/>
      <c r="J224" s="155"/>
      <c r="K224" s="155"/>
      <c r="L224" s="272"/>
      <c r="M224" s="262"/>
      <c r="N224" s="155"/>
      <c r="O224" s="282"/>
      <c r="P224" s="292"/>
      <c r="Q224" s="297"/>
      <c r="R224" s="301"/>
      <c r="S224" s="312"/>
      <c r="T224" s="319"/>
    </row>
    <row r="225" spans="3:20" ht="19" customHeight="1">
      <c r="D225" s="220"/>
      <c r="E225" s="233"/>
      <c r="F225" s="100"/>
      <c r="G225" s="244"/>
      <c r="H225" s="134"/>
      <c r="I225" s="253"/>
      <c r="J225" s="160"/>
      <c r="K225" s="267"/>
      <c r="L225" s="273"/>
      <c r="M225" s="157"/>
      <c r="N225" s="157"/>
      <c r="O225" s="286"/>
      <c r="P225" s="293"/>
      <c r="R225" s="302"/>
      <c r="S225" s="311"/>
      <c r="T225" s="320"/>
    </row>
    <row r="226" spans="3:20" ht="19" customHeight="1">
      <c r="C226" s="60">
        <v>15</v>
      </c>
      <c r="D226" s="221"/>
      <c r="E226" s="230"/>
      <c r="F226" s="237"/>
      <c r="G226" s="241"/>
      <c r="H226" s="133"/>
      <c r="I226" s="251"/>
      <c r="J226" s="155"/>
      <c r="K226" s="155"/>
      <c r="L226" s="272"/>
      <c r="M226" s="262"/>
      <c r="N226" s="155"/>
      <c r="O226" s="282"/>
      <c r="P226" s="292"/>
      <c r="Q226" s="297"/>
      <c r="R226" s="301"/>
      <c r="S226" s="312"/>
      <c r="T226" s="319"/>
    </row>
    <row r="227" spans="3:20" ht="19" customHeight="1">
      <c r="D227" s="212"/>
      <c r="E227" s="233"/>
      <c r="F227" s="238"/>
      <c r="G227" s="244"/>
      <c r="H227" s="134"/>
      <c r="I227" s="253"/>
      <c r="J227" s="157"/>
      <c r="K227" s="160"/>
      <c r="L227" s="273"/>
      <c r="M227" s="157"/>
      <c r="N227" s="157"/>
      <c r="O227" s="286"/>
      <c r="P227" s="293"/>
      <c r="R227" s="303"/>
      <c r="S227" s="314"/>
      <c r="T227" s="321"/>
    </row>
    <row r="228" spans="3:20" ht="19" customHeight="1">
      <c r="C228" s="60">
        <v>16</v>
      </c>
      <c r="D228" s="222"/>
      <c r="E228" s="234"/>
      <c r="F228" s="239"/>
      <c r="G228" s="246"/>
      <c r="H228" s="135"/>
      <c r="I228" s="256"/>
      <c r="J228" s="264"/>
      <c r="K228" s="161"/>
      <c r="L228" s="274"/>
      <c r="M228" s="264"/>
      <c r="N228" s="264"/>
      <c r="O228" s="290"/>
      <c r="P228" s="295"/>
      <c r="R228" s="304"/>
      <c r="S228" s="315"/>
      <c r="T228" s="322"/>
    </row>
    <row r="229" spans="3:20" ht="20.25" customHeight="1">
      <c r="M229" s="85" t="str">
        <f>+"【"&amp;E表!$E$7&amp;"】"</f>
        <v>【富士川町上下水道課】</v>
      </c>
      <c r="N229" s="85"/>
      <c r="O229" s="85"/>
      <c r="P229" s="85"/>
      <c r="Q229" s="63"/>
    </row>
    <row r="230" spans="3:20" ht="18" customHeight="1">
      <c r="D230" s="87" t="str">
        <f>IF(B196&gt;9,"（　"&amp;DBCS(FIXED(B196,0))&amp;"　）","（ 　"&amp;DBCS(FIXED(B196,0))&amp;"　 ）")</f>
        <v>（ 　７　 ）</v>
      </c>
      <c r="F230" s="87"/>
      <c r="G230" s="206"/>
      <c r="H230" s="87"/>
      <c r="I230" s="138"/>
      <c r="J230" s="159"/>
      <c r="K230" s="159"/>
      <c r="L230" s="138"/>
      <c r="M230" s="159"/>
      <c r="N230" s="159"/>
      <c r="O230" s="87"/>
      <c r="P230" s="87"/>
    </row>
  </sheetData>
  <mergeCells count="56">
    <mergeCell ref="M5:N5"/>
    <mergeCell ref="D14:E14"/>
    <mergeCell ref="O15:P15"/>
    <mergeCell ref="F18:G18"/>
    <mergeCell ref="M53:P53"/>
    <mergeCell ref="D58:E58"/>
    <mergeCell ref="O59:P59"/>
    <mergeCell ref="F62:G62"/>
    <mergeCell ref="M97:P97"/>
    <mergeCell ref="D102:E102"/>
    <mergeCell ref="O103:P103"/>
    <mergeCell ref="F106:G106"/>
    <mergeCell ref="M141:P141"/>
    <mergeCell ref="D146:E146"/>
    <mergeCell ref="O147:P147"/>
    <mergeCell ref="F150:G150"/>
    <mergeCell ref="M185:P185"/>
    <mergeCell ref="D190:E190"/>
    <mergeCell ref="O191:P191"/>
    <mergeCell ref="F194:G194"/>
    <mergeCell ref="M229:P229"/>
    <mergeCell ref="S17:S18"/>
    <mergeCell ref="I19:I20"/>
    <mergeCell ref="J19:J20"/>
    <mergeCell ref="K19:K20"/>
    <mergeCell ref="L19:L20"/>
    <mergeCell ref="M19:M20"/>
    <mergeCell ref="N19:N20"/>
    <mergeCell ref="S61:S62"/>
    <mergeCell ref="I63:I64"/>
    <mergeCell ref="J63:J64"/>
    <mergeCell ref="K63:K64"/>
    <mergeCell ref="L63:L64"/>
    <mergeCell ref="M63:M64"/>
    <mergeCell ref="N63:N64"/>
    <mergeCell ref="S105:S106"/>
    <mergeCell ref="I107:I108"/>
    <mergeCell ref="J107:J108"/>
    <mergeCell ref="K107:K108"/>
    <mergeCell ref="L107:L108"/>
    <mergeCell ref="M107:M108"/>
    <mergeCell ref="N107:N108"/>
    <mergeCell ref="S149:S150"/>
    <mergeCell ref="I151:I152"/>
    <mergeCell ref="J151:J152"/>
    <mergeCell ref="K151:K152"/>
    <mergeCell ref="L151:L152"/>
    <mergeCell ref="M151:M152"/>
    <mergeCell ref="N151:N152"/>
    <mergeCell ref="S193:S194"/>
    <mergeCell ref="I195:I196"/>
    <mergeCell ref="J195:J196"/>
    <mergeCell ref="K195:K196"/>
    <mergeCell ref="L195:L196"/>
    <mergeCell ref="M195:M196"/>
    <mergeCell ref="N195:N196"/>
  </mergeCells>
  <phoneticPr fontId="60"/>
  <printOptions horizontalCentered="1" verticalCentered="1"/>
  <pageMargins left="0" right="0" top="0.59055118110236227" bottom="0" header="0" footer="0"/>
  <pageSetup paperSize="9" scale="66" fitToWidth="1" fitToHeight="1" orientation="landscape" usePrinterDefaults="1" horizontalDpi="300" verticalDpi="300" r:id="rId1"/>
  <headerFooter alignWithMargins="0"/>
  <rowBreaks count="4" manualBreakCount="4">
    <brk id="54" min="3" max="15" man="1"/>
    <brk id="98" min="3" max="15" man="1"/>
    <brk id="142" min="3" max="15" man="1"/>
    <brk id="186" min="3" max="15" man="1"/>
  </rowBreaks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U227"/>
  <sheetViews>
    <sheetView topLeftCell="A201" zoomScale="70" zoomScaleNormal="70" workbookViewId="0">
      <selection activeCell="I197" sqref="I197:I215"/>
    </sheetView>
  </sheetViews>
  <sheetFormatPr defaultColWidth="8.78515625" defaultRowHeight="17.25"/>
  <cols>
    <col min="1" max="1" width="7.7109375" style="60" customWidth="1"/>
    <col min="2" max="2" width="10.7109375" style="60" customWidth="1"/>
    <col min="3" max="3" width="4.7109375" style="60" customWidth="1"/>
    <col min="4" max="4" width="7.7109375" style="87" customWidth="1"/>
    <col min="5" max="5" width="21.7109375" style="206" customWidth="1"/>
    <col min="6" max="6" width="0.92578125" style="60" customWidth="1"/>
    <col min="7" max="7" width="21.2109375" style="108" customWidth="1"/>
    <col min="8" max="8" width="5.7109375" style="60" customWidth="1"/>
    <col min="9" max="9" width="9.7109375" style="61" customWidth="1"/>
    <col min="10" max="11" width="12.7109375" style="62" customWidth="1"/>
    <col min="12" max="12" width="9.7109375" style="61" customWidth="1"/>
    <col min="13" max="14" width="12.7109375" style="62" customWidth="1"/>
    <col min="15" max="15" width="20.7109375" style="60" customWidth="1"/>
    <col min="16" max="16" width="5.7109375" style="60" customWidth="1"/>
    <col min="17" max="17" width="1.7109375" style="60" customWidth="1"/>
    <col min="18" max="18" width="12.7109375" style="62" customWidth="1"/>
    <col min="19" max="19" width="5.7109375" style="63" customWidth="1"/>
    <col min="20" max="20" width="12.7109375" style="60" customWidth="1"/>
    <col min="21" max="16384" width="8.78515625" style="60"/>
  </cols>
  <sheetData>
    <row r="1" spans="1:19">
      <c r="A1" s="60" t="s">
        <v>76</v>
      </c>
    </row>
    <row r="2" spans="1:19">
      <c r="D2" s="87" t="s">
        <v>25</v>
      </c>
      <c r="J2" s="159"/>
      <c r="K2" s="159"/>
      <c r="M2" s="204"/>
      <c r="P2" s="159"/>
      <c r="Q2" s="159"/>
    </row>
    <row r="3" spans="1:19">
      <c r="D3" s="87" t="s">
        <v>48</v>
      </c>
      <c r="J3" s="204"/>
      <c r="K3" s="204"/>
      <c r="M3" s="275"/>
      <c r="P3" s="62"/>
      <c r="Q3" s="62"/>
    </row>
    <row r="4" spans="1:19">
      <c r="D4" s="87" t="s">
        <v>28</v>
      </c>
      <c r="I4" s="248"/>
      <c r="P4" s="62"/>
      <c r="Q4" s="62"/>
    </row>
    <row r="5" spans="1:19">
      <c r="J5" s="159"/>
      <c r="K5" s="159"/>
      <c r="M5" s="204"/>
      <c r="N5" s="204"/>
      <c r="P5" s="62"/>
      <c r="Q5" s="62"/>
    </row>
    <row r="6" spans="1:19">
      <c r="J6" s="204"/>
      <c r="K6" s="204"/>
      <c r="P6" s="62"/>
      <c r="Q6" s="62"/>
    </row>
    <row r="7" spans="1:19">
      <c r="I7" s="248"/>
      <c r="J7" s="260"/>
      <c r="K7" s="252"/>
      <c r="P7" s="62"/>
      <c r="Q7" s="62"/>
    </row>
    <row r="8" spans="1:19">
      <c r="J8" s="260"/>
      <c r="K8" s="252"/>
      <c r="P8" s="62"/>
      <c r="Q8" s="62"/>
    </row>
    <row r="9" spans="1:19" ht="25" customHeight="1">
      <c r="D9" s="87" t="s">
        <v>79</v>
      </c>
    </row>
    <row r="10" spans="1:19" ht="25" customHeight="1">
      <c r="D10" s="208" t="s">
        <v>269</v>
      </c>
      <c r="E10" s="224"/>
    </row>
    <row r="11" spans="1:19" s="62" customFormat="1" ht="20.25" customHeight="1">
      <c r="A11" s="60"/>
      <c r="B11" s="60"/>
      <c r="C11" s="60"/>
      <c r="D11" s="87"/>
      <c r="E11" s="206"/>
      <c r="F11" s="60"/>
      <c r="G11" s="108"/>
      <c r="H11" s="60"/>
      <c r="I11" s="61"/>
      <c r="L11" s="61"/>
      <c r="O11" s="60"/>
      <c r="P11" s="60"/>
      <c r="Q11" s="60"/>
      <c r="S11" s="63"/>
    </row>
    <row r="12" spans="1:19" s="62" customFormat="1" ht="27" customHeight="1">
      <c r="A12" s="60"/>
      <c r="B12" s="60"/>
      <c r="C12" s="60"/>
      <c r="D12" s="209" t="str">
        <f>+" "&amp;$D$10&amp;" 　　内訳書 "</f>
        <v xml:space="preserve"> 仮設管工事φ50，φ20，φ13 　　内訳書 </v>
      </c>
      <c r="E12" s="206"/>
      <c r="F12" s="87"/>
      <c r="G12" s="206"/>
      <c r="H12" s="87"/>
      <c r="I12" s="138"/>
      <c r="J12" s="159"/>
      <c r="K12" s="159"/>
      <c r="L12" s="138"/>
      <c r="M12" s="159"/>
      <c r="N12" s="159"/>
      <c r="O12" s="87"/>
      <c r="P12" s="87"/>
      <c r="Q12" s="60"/>
      <c r="S12" s="63"/>
    </row>
    <row r="13" spans="1:19" s="62" customFormat="1" ht="15" customHeight="1">
      <c r="A13" s="60"/>
      <c r="B13" s="60"/>
      <c r="C13" s="60"/>
      <c r="D13" s="87"/>
      <c r="E13" s="206"/>
      <c r="F13" s="60"/>
      <c r="G13" s="108"/>
      <c r="H13" s="60"/>
      <c r="I13" s="61"/>
      <c r="L13" s="61"/>
      <c r="O13" s="60"/>
      <c r="P13" s="60"/>
      <c r="Q13" s="60"/>
      <c r="S13" s="63"/>
    </row>
    <row r="14" spans="1:19" s="62" customFormat="1" ht="18" customHeight="1">
      <c r="A14" s="60"/>
      <c r="B14" s="60"/>
      <c r="C14" s="60"/>
      <c r="D14" s="210" t="str">
        <f>+"第 "&amp;DBCS(FIXED(B16,0))&amp;" 号内訳明細書"</f>
        <v>第 ２ 号内訳明細書</v>
      </c>
      <c r="E14" s="60"/>
      <c r="F14" s="60"/>
      <c r="G14" s="108"/>
      <c r="H14" s="60"/>
      <c r="I14" s="61"/>
      <c r="L14" s="61"/>
      <c r="O14" s="60"/>
      <c r="P14" s="60"/>
      <c r="Q14" s="60"/>
      <c r="S14" s="63"/>
    </row>
    <row r="15" spans="1:19" s="62" customFormat="1" ht="18" customHeight="1">
      <c r="A15" s="60"/>
      <c r="B15" s="63" t="s">
        <v>41</v>
      </c>
      <c r="C15" s="60"/>
      <c r="D15" s="87"/>
      <c r="E15" s="206"/>
      <c r="F15" s="60"/>
      <c r="G15" s="108"/>
      <c r="H15" s="60"/>
      <c r="I15" s="61"/>
      <c r="L15" s="61"/>
      <c r="O15" s="277" t="str">
        <f>+"Ｎｏ,"&amp;DBCS(FIXED($B$16,0))&amp;"－"&amp;DBCS(FIXED(B17,0))&amp;" "</f>
        <v xml:space="preserve">Ｎｏ,２－１ </v>
      </c>
      <c r="P15" s="277"/>
      <c r="Q15" s="60"/>
      <c r="S15" s="63"/>
    </row>
    <row r="16" spans="1:19" s="62" customFormat="1" ht="18" customHeight="1">
      <c r="A16" s="85" t="s">
        <v>84</v>
      </c>
      <c r="B16" s="207">
        <v>2</v>
      </c>
      <c r="C16" s="60"/>
      <c r="D16" s="211"/>
      <c r="E16" s="225"/>
      <c r="F16" s="98"/>
      <c r="G16" s="240"/>
      <c r="H16" s="129"/>
      <c r="I16" s="137"/>
      <c r="J16" s="261"/>
      <c r="K16" s="261"/>
      <c r="L16" s="268"/>
      <c r="M16" s="261"/>
      <c r="N16" s="151"/>
      <c r="O16" s="129"/>
      <c r="P16" s="179"/>
      <c r="Q16" s="60"/>
      <c r="S16" s="63"/>
    </row>
    <row r="17" spans="1:20" ht="18" customHeight="1">
      <c r="A17" s="85" t="s">
        <v>84</v>
      </c>
      <c r="B17" s="207">
        <v>1</v>
      </c>
      <c r="D17" s="212"/>
      <c r="E17" s="226"/>
      <c r="F17" s="99"/>
      <c r="G17" s="241"/>
      <c r="H17" s="130"/>
      <c r="I17" s="138" t="s">
        <v>104</v>
      </c>
      <c r="J17" s="159"/>
      <c r="K17" s="152"/>
      <c r="L17" s="138" t="s">
        <v>105</v>
      </c>
      <c r="M17" s="159"/>
      <c r="N17" s="152"/>
      <c r="O17" s="130"/>
      <c r="P17" s="291" t="s">
        <v>6</v>
      </c>
      <c r="S17" s="306"/>
    </row>
    <row r="18" spans="1:20" ht="18" customHeight="1">
      <c r="D18" s="212" t="s">
        <v>70</v>
      </c>
      <c r="E18" s="226" t="s">
        <v>86</v>
      </c>
      <c r="F18" s="100" t="s">
        <v>54</v>
      </c>
      <c r="G18" s="119"/>
      <c r="H18" s="131" t="s">
        <v>8</v>
      </c>
      <c r="I18" s="139"/>
      <c r="J18" s="177"/>
      <c r="K18" s="177"/>
      <c r="L18" s="139"/>
      <c r="M18" s="177"/>
      <c r="N18" s="153"/>
      <c r="O18" s="278" t="s">
        <v>3</v>
      </c>
      <c r="P18" s="291" t="s">
        <v>44</v>
      </c>
      <c r="Q18" s="296"/>
      <c r="S18" s="305"/>
    </row>
    <row r="19" spans="1:20" ht="18" customHeight="1">
      <c r="B19" s="63" t="s">
        <v>46</v>
      </c>
      <c r="D19" s="212"/>
      <c r="E19" s="226"/>
      <c r="F19" s="99"/>
      <c r="G19" s="241"/>
      <c r="H19" s="130"/>
      <c r="I19" s="140" t="s">
        <v>9</v>
      </c>
      <c r="J19" s="146" t="s">
        <v>17</v>
      </c>
      <c r="K19" s="146" t="s">
        <v>23</v>
      </c>
      <c r="L19" s="140" t="s">
        <v>9</v>
      </c>
      <c r="M19" s="146" t="s">
        <v>17</v>
      </c>
      <c r="N19" s="146" t="s">
        <v>23</v>
      </c>
      <c r="O19" s="130"/>
      <c r="P19" s="291" t="s">
        <v>77</v>
      </c>
      <c r="Q19" s="296"/>
      <c r="R19" s="298"/>
      <c r="S19" s="307"/>
      <c r="T19" s="316"/>
    </row>
    <row r="20" spans="1:20" ht="18" customHeight="1">
      <c r="A20" s="85" t="s">
        <v>84</v>
      </c>
      <c r="B20" s="207">
        <f>'①配水管布設工事75'!B196+1</f>
        <v>8</v>
      </c>
      <c r="D20" s="213"/>
      <c r="E20" s="227"/>
      <c r="F20" s="101"/>
      <c r="G20" s="242"/>
      <c r="H20" s="132"/>
      <c r="I20" s="249"/>
      <c r="J20" s="249"/>
      <c r="K20" s="249"/>
      <c r="L20" s="249"/>
      <c r="M20" s="249"/>
      <c r="N20" s="249"/>
      <c r="O20" s="132"/>
      <c r="P20" s="182"/>
      <c r="Q20" s="296"/>
      <c r="R20" s="299"/>
      <c r="S20" s="308"/>
      <c r="T20" s="317"/>
    </row>
    <row r="21" spans="1:20" ht="19" customHeight="1">
      <c r="D21" s="214"/>
      <c r="E21" s="228"/>
      <c r="F21" s="236"/>
      <c r="G21" s="241"/>
      <c r="H21" s="131"/>
      <c r="I21" s="248"/>
      <c r="J21" s="154"/>
      <c r="K21" s="156"/>
      <c r="L21" s="269"/>
      <c r="M21" s="154"/>
      <c r="N21" s="154"/>
      <c r="O21" s="279"/>
      <c r="P21" s="291"/>
      <c r="R21" s="300"/>
      <c r="S21" s="309"/>
      <c r="T21" s="318"/>
    </row>
    <row r="22" spans="1:20" ht="19" customHeight="1">
      <c r="C22" s="60">
        <v>1</v>
      </c>
      <c r="D22" s="215" t="s">
        <v>115</v>
      </c>
      <c r="E22" s="229"/>
      <c r="F22" s="237"/>
      <c r="G22" s="243"/>
      <c r="H22" s="133"/>
      <c r="I22" s="250"/>
      <c r="J22" s="262"/>
      <c r="K22" s="155"/>
      <c r="L22" s="270"/>
      <c r="M22" s="276"/>
      <c r="N22" s="276"/>
      <c r="O22" s="280"/>
      <c r="P22" s="292"/>
      <c r="R22" s="301"/>
      <c r="S22" s="310"/>
      <c r="T22" s="319"/>
    </row>
    <row r="23" spans="1:20" ht="19" customHeight="1">
      <c r="D23" s="216"/>
      <c r="E23" s="226" t="s">
        <v>271</v>
      </c>
      <c r="F23" s="100"/>
      <c r="G23" s="241"/>
      <c r="H23" s="131"/>
      <c r="I23" s="252"/>
      <c r="J23" s="330"/>
      <c r="K23" s="266"/>
      <c r="L23" s="271"/>
      <c r="M23" s="154"/>
      <c r="N23" s="154"/>
      <c r="O23" s="281"/>
      <c r="P23" s="291"/>
      <c r="R23" s="302"/>
      <c r="S23" s="311"/>
      <c r="T23" s="320"/>
    </row>
    <row r="24" spans="1:20" ht="19" customHeight="1">
      <c r="C24" s="60">
        <v>2</v>
      </c>
      <c r="D24" s="215"/>
      <c r="E24" s="232" t="s">
        <v>272</v>
      </c>
      <c r="F24" s="237"/>
      <c r="G24" s="243" t="s">
        <v>208</v>
      </c>
      <c r="H24" s="133" t="s">
        <v>100</v>
      </c>
      <c r="I24" s="250">
        <v>81.099999999999994</v>
      </c>
      <c r="J24" s="262"/>
      <c r="K24" s="155"/>
      <c r="L24" s="272"/>
      <c r="M24" s="262"/>
      <c r="N24" s="155"/>
      <c r="O24" s="282"/>
      <c r="P24" s="292"/>
      <c r="R24" s="301"/>
      <c r="S24" s="312"/>
      <c r="T24" s="319"/>
    </row>
    <row r="25" spans="1:20" ht="19" customHeight="1">
      <c r="D25" s="217"/>
      <c r="E25" s="230" t="s">
        <v>271</v>
      </c>
      <c r="F25" s="100"/>
      <c r="G25" s="244"/>
      <c r="H25" s="131"/>
      <c r="I25" s="252"/>
      <c r="J25" s="330"/>
      <c r="K25" s="266"/>
      <c r="L25" s="271"/>
      <c r="M25" s="154"/>
      <c r="N25" s="154"/>
      <c r="O25" s="281"/>
      <c r="P25" s="291"/>
      <c r="R25" s="302"/>
      <c r="S25" s="311"/>
      <c r="T25" s="320"/>
    </row>
    <row r="26" spans="1:20" ht="19" customHeight="1">
      <c r="C26" s="60">
        <v>3</v>
      </c>
      <c r="D26" s="215"/>
      <c r="E26" s="229" t="s">
        <v>272</v>
      </c>
      <c r="F26" s="237"/>
      <c r="G26" s="243" t="s">
        <v>201</v>
      </c>
      <c r="H26" s="133" t="s">
        <v>100</v>
      </c>
      <c r="I26" s="250">
        <v>58.7</v>
      </c>
      <c r="J26" s="262"/>
      <c r="K26" s="155"/>
      <c r="L26" s="272"/>
      <c r="M26" s="262"/>
      <c r="N26" s="155"/>
      <c r="O26" s="282"/>
      <c r="P26" s="292"/>
      <c r="R26" s="301"/>
      <c r="S26" s="312"/>
      <c r="T26" s="319"/>
    </row>
    <row r="27" spans="1:20" ht="19" customHeight="1">
      <c r="D27" s="218"/>
      <c r="E27" s="231"/>
      <c r="F27" s="238"/>
      <c r="G27" s="244" t="s">
        <v>247</v>
      </c>
      <c r="H27" s="134"/>
      <c r="I27" s="252"/>
      <c r="J27" s="160"/>
      <c r="K27" s="266"/>
      <c r="L27" s="273"/>
      <c r="M27" s="157"/>
      <c r="N27" s="157"/>
      <c r="O27" s="281"/>
      <c r="P27" s="291"/>
      <c r="R27" s="302"/>
      <c r="S27" s="311"/>
      <c r="T27" s="320"/>
    </row>
    <row r="28" spans="1:20" ht="19" customHeight="1">
      <c r="C28" s="60">
        <v>4</v>
      </c>
      <c r="D28" s="219"/>
      <c r="E28" s="230" t="s">
        <v>176</v>
      </c>
      <c r="F28" s="100"/>
      <c r="G28" s="241" t="s">
        <v>264</v>
      </c>
      <c r="H28" s="133" t="s">
        <v>206</v>
      </c>
      <c r="I28" s="251">
        <v>1</v>
      </c>
      <c r="J28" s="265"/>
      <c r="K28" s="155"/>
      <c r="L28" s="272"/>
      <c r="M28" s="262"/>
      <c r="N28" s="155"/>
      <c r="O28" s="282"/>
      <c r="P28" s="292"/>
      <c r="R28" s="301"/>
      <c r="S28" s="312"/>
      <c r="T28" s="319"/>
    </row>
    <row r="29" spans="1:20" ht="19" customHeight="1">
      <c r="D29" s="220"/>
      <c r="E29" s="231" t="s">
        <v>271</v>
      </c>
      <c r="F29" s="238"/>
      <c r="G29" s="244" t="s">
        <v>273</v>
      </c>
      <c r="H29" s="134"/>
      <c r="I29" s="253"/>
      <c r="J29" s="330"/>
      <c r="K29" s="266"/>
      <c r="L29" s="273"/>
      <c r="M29" s="157"/>
      <c r="N29" s="160"/>
      <c r="O29" s="281"/>
      <c r="P29" s="293"/>
      <c r="R29" s="302"/>
      <c r="S29" s="311"/>
      <c r="T29" s="320"/>
    </row>
    <row r="30" spans="1:20" ht="19" customHeight="1">
      <c r="C30" s="60">
        <v>5</v>
      </c>
      <c r="D30" s="212"/>
      <c r="E30" s="230" t="s">
        <v>68</v>
      </c>
      <c r="F30" s="100"/>
      <c r="G30" s="241" t="s">
        <v>208</v>
      </c>
      <c r="H30" s="131" t="s">
        <v>114</v>
      </c>
      <c r="I30" s="254">
        <v>6</v>
      </c>
      <c r="J30" s="262"/>
      <c r="K30" s="155"/>
      <c r="L30" s="271"/>
      <c r="M30" s="154"/>
      <c r="N30" s="156"/>
      <c r="O30" s="282"/>
      <c r="P30" s="291"/>
      <c r="R30" s="301"/>
      <c r="S30" s="312"/>
      <c r="T30" s="319"/>
    </row>
    <row r="31" spans="1:20" ht="19" customHeight="1">
      <c r="D31" s="220"/>
      <c r="E31" s="231" t="s">
        <v>271</v>
      </c>
      <c r="F31" s="238"/>
      <c r="G31" s="244" t="s">
        <v>273</v>
      </c>
      <c r="H31" s="134"/>
      <c r="I31" s="253"/>
      <c r="J31" s="330"/>
      <c r="K31" s="266"/>
      <c r="L31" s="273"/>
      <c r="M31" s="157"/>
      <c r="N31" s="157"/>
      <c r="O31" s="281"/>
      <c r="P31" s="293"/>
      <c r="R31" s="302"/>
      <c r="S31" s="311"/>
      <c r="T31" s="320"/>
    </row>
    <row r="32" spans="1:20" ht="19" customHeight="1">
      <c r="C32" s="60">
        <v>6</v>
      </c>
      <c r="D32" s="221"/>
      <c r="E32" s="323" t="s">
        <v>68</v>
      </c>
      <c r="F32" s="237"/>
      <c r="G32" s="243" t="s">
        <v>201</v>
      </c>
      <c r="H32" s="133" t="s">
        <v>114</v>
      </c>
      <c r="I32" s="255">
        <v>12</v>
      </c>
      <c r="J32" s="262"/>
      <c r="K32" s="155"/>
      <c r="L32" s="272"/>
      <c r="M32" s="262"/>
      <c r="N32" s="155"/>
      <c r="O32" s="282"/>
      <c r="P32" s="292"/>
      <c r="R32" s="301"/>
      <c r="S32" s="312"/>
      <c r="T32" s="319"/>
    </row>
    <row r="33" spans="3:20" ht="19" customHeight="1">
      <c r="D33" s="220"/>
      <c r="E33" s="230" t="s">
        <v>271</v>
      </c>
      <c r="F33" s="100"/>
      <c r="G33" s="241"/>
      <c r="H33" s="131"/>
      <c r="I33" s="252"/>
      <c r="J33" s="330"/>
      <c r="K33" s="266"/>
      <c r="L33" s="271"/>
      <c r="M33" s="154"/>
      <c r="N33" s="154"/>
      <c r="O33" s="281"/>
      <c r="P33" s="293"/>
      <c r="R33" s="302"/>
      <c r="S33" s="311"/>
      <c r="T33" s="320"/>
    </row>
    <row r="34" spans="3:20" ht="19" customHeight="1">
      <c r="C34" s="60">
        <v>7</v>
      </c>
      <c r="D34" s="221"/>
      <c r="E34" s="229" t="s">
        <v>174</v>
      </c>
      <c r="F34" s="237"/>
      <c r="G34" s="243" t="s">
        <v>208</v>
      </c>
      <c r="H34" s="133" t="s">
        <v>206</v>
      </c>
      <c r="I34" s="251">
        <v>3</v>
      </c>
      <c r="J34" s="262"/>
      <c r="K34" s="155"/>
      <c r="L34" s="272"/>
      <c r="M34" s="262"/>
      <c r="N34" s="262"/>
      <c r="O34" s="282"/>
      <c r="P34" s="294"/>
      <c r="R34" s="301"/>
      <c r="S34" s="312"/>
      <c r="T34" s="319"/>
    </row>
    <row r="35" spans="3:20" ht="19" customHeight="1">
      <c r="D35" s="212"/>
      <c r="E35" s="230" t="s">
        <v>271</v>
      </c>
      <c r="F35" s="100"/>
      <c r="G35" s="241"/>
      <c r="H35" s="131"/>
      <c r="I35" s="252"/>
      <c r="J35" s="330"/>
      <c r="K35" s="266"/>
      <c r="L35" s="273"/>
      <c r="M35" s="157"/>
      <c r="N35" s="157"/>
      <c r="O35" s="281"/>
      <c r="P35" s="291"/>
      <c r="R35" s="302"/>
      <c r="S35" s="311"/>
      <c r="T35" s="320"/>
    </row>
    <row r="36" spans="3:20" ht="19" customHeight="1">
      <c r="C36" s="60">
        <v>8</v>
      </c>
      <c r="D36" s="221"/>
      <c r="E36" s="229" t="s">
        <v>174</v>
      </c>
      <c r="F36" s="237"/>
      <c r="G36" s="243" t="s">
        <v>201</v>
      </c>
      <c r="H36" s="133" t="s">
        <v>206</v>
      </c>
      <c r="I36" s="251">
        <v>8</v>
      </c>
      <c r="J36" s="262"/>
      <c r="K36" s="155"/>
      <c r="L36" s="272"/>
      <c r="M36" s="262"/>
      <c r="N36" s="262"/>
      <c r="O36" s="282"/>
      <c r="P36" s="292"/>
      <c r="R36" s="301"/>
      <c r="S36" s="312"/>
      <c r="T36" s="319"/>
    </row>
    <row r="37" spans="3:20" ht="19" customHeight="1">
      <c r="D37" s="212"/>
      <c r="E37" s="230" t="s">
        <v>271</v>
      </c>
      <c r="F37" s="100"/>
      <c r="G37" s="241" t="s">
        <v>273</v>
      </c>
      <c r="H37" s="131"/>
      <c r="I37" s="252"/>
      <c r="J37" s="330"/>
      <c r="K37" s="266"/>
      <c r="L37" s="271"/>
      <c r="M37" s="154"/>
      <c r="N37" s="156"/>
      <c r="O37" s="281"/>
      <c r="P37" s="293"/>
      <c r="R37" s="302"/>
      <c r="S37" s="311"/>
      <c r="T37" s="320"/>
    </row>
    <row r="38" spans="3:20" ht="19" customHeight="1">
      <c r="C38" s="60">
        <v>9</v>
      </c>
      <c r="D38" s="221"/>
      <c r="E38" s="232" t="s">
        <v>175</v>
      </c>
      <c r="F38" s="237"/>
      <c r="G38" s="243" t="s">
        <v>188</v>
      </c>
      <c r="H38" s="133" t="s">
        <v>114</v>
      </c>
      <c r="I38" s="251">
        <v>5</v>
      </c>
      <c r="J38" s="262"/>
      <c r="K38" s="155"/>
      <c r="L38" s="272"/>
      <c r="M38" s="262"/>
      <c r="N38" s="262"/>
      <c r="O38" s="282"/>
      <c r="P38" s="292"/>
      <c r="R38" s="301"/>
      <c r="S38" s="312"/>
      <c r="T38" s="319"/>
    </row>
    <row r="39" spans="3:20" ht="19" customHeight="1">
      <c r="D39" s="212"/>
      <c r="E39" s="231" t="s">
        <v>271</v>
      </c>
      <c r="F39" s="238"/>
      <c r="G39" s="241" t="s">
        <v>273</v>
      </c>
      <c r="H39" s="131"/>
      <c r="I39" s="252"/>
      <c r="J39" s="330"/>
      <c r="K39" s="266"/>
      <c r="L39" s="271"/>
      <c r="M39" s="154"/>
      <c r="N39" s="154"/>
      <c r="O39" s="281"/>
      <c r="P39" s="291"/>
      <c r="R39" s="302"/>
      <c r="S39" s="311"/>
      <c r="T39" s="320"/>
    </row>
    <row r="40" spans="3:20" ht="19" customHeight="1">
      <c r="C40" s="60">
        <v>9</v>
      </c>
      <c r="D40" s="221"/>
      <c r="E40" s="229" t="s">
        <v>175</v>
      </c>
      <c r="F40" s="237"/>
      <c r="G40" s="243" t="s">
        <v>235</v>
      </c>
      <c r="H40" s="133" t="s">
        <v>114</v>
      </c>
      <c r="I40" s="251">
        <v>2</v>
      </c>
      <c r="J40" s="262"/>
      <c r="K40" s="155"/>
      <c r="L40" s="272"/>
      <c r="M40" s="262"/>
      <c r="N40" s="155"/>
      <c r="O40" s="282"/>
      <c r="P40" s="292"/>
      <c r="R40" s="301"/>
      <c r="S40" s="312"/>
      <c r="T40" s="319"/>
    </row>
    <row r="41" spans="3:20" ht="19" customHeight="1">
      <c r="D41" s="212"/>
      <c r="E41" s="226" t="s">
        <v>271</v>
      </c>
      <c r="F41" s="100"/>
      <c r="G41" s="245" t="s">
        <v>273</v>
      </c>
      <c r="H41" s="131"/>
      <c r="I41" s="253"/>
      <c r="J41" s="330"/>
      <c r="K41" s="266"/>
      <c r="L41" s="273"/>
      <c r="M41" s="157"/>
      <c r="N41" s="157"/>
      <c r="O41" s="281"/>
      <c r="P41" s="291"/>
      <c r="R41" s="302"/>
      <c r="S41" s="311"/>
      <c r="T41" s="320"/>
    </row>
    <row r="42" spans="3:20" ht="19" customHeight="1">
      <c r="C42" s="60">
        <v>12</v>
      </c>
      <c r="D42" s="221"/>
      <c r="E42" s="232" t="s">
        <v>274</v>
      </c>
      <c r="F42" s="237"/>
      <c r="G42" s="243" t="s">
        <v>282</v>
      </c>
      <c r="H42" s="133" t="s">
        <v>40</v>
      </c>
      <c r="I42" s="251">
        <v>1</v>
      </c>
      <c r="J42" s="262"/>
      <c r="K42" s="155"/>
      <c r="L42" s="272"/>
      <c r="M42" s="262"/>
      <c r="N42" s="155"/>
      <c r="O42" s="282"/>
      <c r="P42" s="292"/>
      <c r="Q42" s="297"/>
      <c r="R42" s="301"/>
      <c r="S42" s="312"/>
      <c r="T42" s="319"/>
    </row>
    <row r="43" spans="3:20" ht="19" customHeight="1">
      <c r="D43" s="212"/>
      <c r="E43" s="233" t="s">
        <v>271</v>
      </c>
      <c r="F43" s="238"/>
      <c r="G43" s="244" t="s">
        <v>273</v>
      </c>
      <c r="H43" s="134"/>
      <c r="I43" s="253"/>
      <c r="J43" s="330"/>
      <c r="K43" s="266"/>
      <c r="L43" s="273"/>
      <c r="M43" s="157"/>
      <c r="N43" s="157"/>
      <c r="O43" s="281"/>
      <c r="P43" s="293"/>
      <c r="R43" s="302"/>
      <c r="S43" s="311"/>
      <c r="T43" s="320"/>
    </row>
    <row r="44" spans="3:20" ht="19" customHeight="1">
      <c r="C44" s="60">
        <v>10</v>
      </c>
      <c r="D44" s="221"/>
      <c r="E44" s="232" t="s">
        <v>274</v>
      </c>
      <c r="F44" s="237"/>
      <c r="G44" s="243" t="s">
        <v>214</v>
      </c>
      <c r="H44" s="133" t="s">
        <v>40</v>
      </c>
      <c r="I44" s="255">
        <v>3</v>
      </c>
      <c r="J44" s="262"/>
      <c r="K44" s="155"/>
      <c r="L44" s="272"/>
      <c r="M44" s="262"/>
      <c r="N44" s="155"/>
      <c r="O44" s="282"/>
      <c r="P44" s="292"/>
      <c r="R44" s="301"/>
      <c r="S44" s="312"/>
      <c r="T44" s="319"/>
    </row>
    <row r="45" spans="3:20" ht="19" customHeight="1">
      <c r="D45" s="220"/>
      <c r="E45" s="233" t="s">
        <v>271</v>
      </c>
      <c r="F45" s="100"/>
      <c r="G45" s="244" t="s">
        <v>273</v>
      </c>
      <c r="H45" s="134"/>
      <c r="I45" s="253"/>
      <c r="J45" s="330"/>
      <c r="K45" s="266"/>
      <c r="L45" s="273"/>
      <c r="M45" s="157"/>
      <c r="N45" s="157"/>
      <c r="O45" s="281"/>
      <c r="P45" s="293"/>
      <c r="R45" s="302"/>
      <c r="S45" s="311"/>
      <c r="T45" s="320"/>
    </row>
    <row r="46" spans="3:20" ht="19" customHeight="1">
      <c r="C46" s="60">
        <v>15</v>
      </c>
      <c r="D46" s="221"/>
      <c r="E46" s="229" t="s">
        <v>274</v>
      </c>
      <c r="F46" s="237"/>
      <c r="G46" s="241" t="s">
        <v>275</v>
      </c>
      <c r="H46" s="133" t="s">
        <v>40</v>
      </c>
      <c r="I46" s="251">
        <v>5</v>
      </c>
      <c r="J46" s="262"/>
      <c r="K46" s="155"/>
      <c r="L46" s="272"/>
      <c r="M46" s="262"/>
      <c r="N46" s="155"/>
      <c r="O46" s="282"/>
      <c r="P46" s="292"/>
      <c r="Q46" s="297"/>
      <c r="R46" s="301"/>
      <c r="S46" s="312"/>
      <c r="T46" s="319"/>
    </row>
    <row r="47" spans="3:20" ht="19" customHeight="1">
      <c r="D47" s="212"/>
      <c r="E47" s="233" t="s">
        <v>149</v>
      </c>
      <c r="F47" s="238"/>
      <c r="G47" s="244" t="s">
        <v>103</v>
      </c>
      <c r="H47" s="134"/>
      <c r="I47" s="253"/>
      <c r="J47" s="330"/>
      <c r="K47" s="266"/>
      <c r="L47" s="271"/>
      <c r="M47" s="154"/>
      <c r="N47" s="154"/>
      <c r="O47" s="281"/>
      <c r="P47" s="291"/>
      <c r="R47" s="302"/>
      <c r="S47" s="311"/>
      <c r="T47" s="320"/>
    </row>
    <row r="48" spans="3:20" ht="19" customHeight="1">
      <c r="C48" s="60">
        <v>8</v>
      </c>
      <c r="D48" s="221"/>
      <c r="E48" s="232" t="s">
        <v>198</v>
      </c>
      <c r="F48" s="237"/>
      <c r="G48" s="243" t="s">
        <v>123</v>
      </c>
      <c r="H48" s="133" t="s">
        <v>40</v>
      </c>
      <c r="I48" s="251">
        <v>4</v>
      </c>
      <c r="J48" s="262"/>
      <c r="K48" s="155"/>
      <c r="L48" s="272"/>
      <c r="M48" s="262"/>
      <c r="N48" s="155"/>
      <c r="O48" s="282"/>
      <c r="P48" s="292"/>
      <c r="R48" s="301"/>
      <c r="S48" s="312"/>
      <c r="T48" s="319"/>
    </row>
    <row r="49" spans="1:20" ht="19" customHeight="1">
      <c r="D49" s="220"/>
      <c r="E49" s="233"/>
      <c r="F49" s="238"/>
      <c r="G49" s="244"/>
      <c r="H49" s="134"/>
      <c r="I49" s="253"/>
      <c r="J49" s="330"/>
      <c r="K49" s="266"/>
      <c r="L49" s="273"/>
      <c r="M49" s="157"/>
      <c r="N49" s="157"/>
      <c r="O49" s="281"/>
      <c r="P49" s="293"/>
      <c r="R49" s="302"/>
      <c r="S49" s="311"/>
      <c r="T49" s="320"/>
    </row>
    <row r="50" spans="1:20" ht="19" customHeight="1">
      <c r="C50" s="60">
        <v>11</v>
      </c>
      <c r="D50" s="221"/>
      <c r="E50" s="232" t="s">
        <v>276</v>
      </c>
      <c r="F50" s="237"/>
      <c r="G50" s="243" t="s">
        <v>208</v>
      </c>
      <c r="H50" s="133" t="s">
        <v>114</v>
      </c>
      <c r="I50" s="251">
        <v>1</v>
      </c>
      <c r="J50" s="262"/>
      <c r="K50" s="155"/>
      <c r="L50" s="272"/>
      <c r="M50" s="262"/>
      <c r="N50" s="155"/>
      <c r="O50" s="282"/>
      <c r="P50" s="292"/>
      <c r="R50" s="301"/>
      <c r="S50" s="312"/>
      <c r="T50" s="319"/>
    </row>
    <row r="51" spans="1:20" ht="19" customHeight="1">
      <c r="D51" s="212"/>
      <c r="E51" s="233"/>
      <c r="F51" s="238"/>
      <c r="G51" s="244" t="s">
        <v>112</v>
      </c>
      <c r="H51" s="134"/>
      <c r="I51" s="253"/>
      <c r="J51" s="330"/>
      <c r="K51" s="160"/>
      <c r="L51" s="273"/>
      <c r="M51" s="157"/>
      <c r="N51" s="157"/>
      <c r="O51" s="281"/>
      <c r="P51" s="293"/>
      <c r="R51" s="302"/>
      <c r="S51" s="311"/>
      <c r="T51" s="320"/>
    </row>
    <row r="52" spans="1:20" ht="19" customHeight="1">
      <c r="C52" s="60">
        <v>16</v>
      </c>
      <c r="D52" s="222"/>
      <c r="E52" s="234" t="s">
        <v>120</v>
      </c>
      <c r="F52" s="239"/>
      <c r="G52" s="246" t="s">
        <v>231</v>
      </c>
      <c r="H52" s="135" t="s">
        <v>114</v>
      </c>
      <c r="I52" s="256">
        <v>2</v>
      </c>
      <c r="J52" s="154"/>
      <c r="K52" s="161"/>
      <c r="L52" s="274"/>
      <c r="M52" s="264"/>
      <c r="N52" s="264"/>
      <c r="O52" s="284"/>
      <c r="P52" s="295"/>
      <c r="Q52" s="297"/>
      <c r="R52" s="301"/>
      <c r="S52" s="312"/>
      <c r="T52" s="319"/>
    </row>
    <row r="53" spans="1:20" ht="20.25" customHeight="1">
      <c r="J53" s="261"/>
      <c r="M53" s="85" t="str">
        <f>+"【"&amp;E表!$E$7&amp;"】"</f>
        <v>【富士川町上下水道課】</v>
      </c>
      <c r="N53" s="85"/>
      <c r="O53" s="85"/>
      <c r="P53" s="85"/>
      <c r="Q53" s="63"/>
    </row>
    <row r="54" spans="1:20" ht="18" customHeight="1">
      <c r="D54" s="87" t="str">
        <f>IF(B20&gt;9,"（　"&amp;DBCS(FIXED(B20,0))&amp;"　）","（ 　"&amp;DBCS(FIXED(B20,0))&amp;"　 ）")</f>
        <v>（ 　８　 ）</v>
      </c>
      <c r="F54" s="87"/>
      <c r="G54" s="206"/>
      <c r="H54" s="87"/>
      <c r="I54" s="138"/>
      <c r="J54" s="159"/>
      <c r="K54" s="159"/>
      <c r="L54" s="138"/>
      <c r="M54" s="159"/>
      <c r="N54" s="159"/>
      <c r="O54" s="87"/>
      <c r="P54" s="87"/>
    </row>
    <row r="55" spans="1:20" s="62" customFormat="1" ht="20.25" customHeight="1">
      <c r="A55" s="60"/>
      <c r="B55" s="60"/>
      <c r="C55" s="60"/>
      <c r="D55" s="87"/>
      <c r="E55" s="206"/>
      <c r="F55" s="60"/>
      <c r="G55" s="108"/>
      <c r="H55" s="60"/>
      <c r="I55" s="61"/>
      <c r="L55" s="61"/>
      <c r="O55" s="60"/>
      <c r="P55" s="60"/>
      <c r="Q55" s="60"/>
      <c r="S55" s="63"/>
    </row>
    <row r="56" spans="1:20" s="62" customFormat="1" ht="27" customHeight="1">
      <c r="A56" s="60"/>
      <c r="B56" s="60"/>
      <c r="C56" s="60"/>
      <c r="D56" s="209"/>
      <c r="E56" s="206"/>
      <c r="F56" s="87"/>
      <c r="G56" s="206"/>
      <c r="H56" s="87"/>
      <c r="I56" s="138"/>
      <c r="J56" s="159"/>
      <c r="K56" s="159"/>
      <c r="L56" s="138"/>
      <c r="M56" s="159"/>
      <c r="N56" s="159"/>
      <c r="O56" s="87"/>
      <c r="P56" s="87"/>
      <c r="Q56" s="60"/>
      <c r="S56" s="63"/>
    </row>
    <row r="57" spans="1:20" s="62" customFormat="1" ht="15" customHeight="1">
      <c r="A57" s="60"/>
      <c r="B57" s="60"/>
      <c r="C57" s="60"/>
      <c r="D57" s="87"/>
      <c r="E57" s="206"/>
      <c r="F57" s="60"/>
      <c r="G57" s="108"/>
      <c r="H57" s="60"/>
      <c r="I57" s="61"/>
      <c r="L57" s="61"/>
      <c r="O57" s="60"/>
      <c r="P57" s="60"/>
      <c r="Q57" s="60"/>
      <c r="S57" s="63"/>
    </row>
    <row r="58" spans="1:20" s="62" customFormat="1" ht="18" customHeight="1">
      <c r="A58" s="60"/>
      <c r="B58" s="60"/>
      <c r="C58" s="60"/>
      <c r="D58" s="210" t="str">
        <f>+"第 "&amp;DBCS(FIXED(B60,0))&amp;" 号内訳明細書"</f>
        <v>第 ２ 号内訳明細書</v>
      </c>
      <c r="E58" s="60"/>
      <c r="F58" s="60"/>
      <c r="G58" s="108"/>
      <c r="H58" s="60"/>
      <c r="I58" s="61"/>
      <c r="L58" s="61"/>
      <c r="O58" s="60"/>
      <c r="P58" s="60"/>
      <c r="Q58" s="60"/>
      <c r="S58" s="63"/>
    </row>
    <row r="59" spans="1:20" s="62" customFormat="1" ht="18" customHeight="1">
      <c r="A59" s="60"/>
      <c r="B59" s="63" t="s">
        <v>41</v>
      </c>
      <c r="C59" s="60"/>
      <c r="D59" s="87"/>
      <c r="E59" s="206"/>
      <c r="F59" s="60"/>
      <c r="G59" s="108"/>
      <c r="H59" s="60"/>
      <c r="I59" s="61"/>
      <c r="L59" s="61"/>
      <c r="O59" s="277" t="str">
        <f>+"Ｎｏ,"&amp;DBCS(FIXED($B$16,0))&amp;"－"&amp;DBCS(FIXED(B61,0))&amp;" "</f>
        <v xml:space="preserve">Ｎｏ,２－２ </v>
      </c>
      <c r="P59" s="277"/>
      <c r="Q59" s="60"/>
      <c r="S59" s="63"/>
    </row>
    <row r="60" spans="1:20" s="62" customFormat="1" ht="18" customHeight="1">
      <c r="A60" s="85" t="s">
        <v>84</v>
      </c>
      <c r="B60" s="207">
        <f>$B$16</f>
        <v>2</v>
      </c>
      <c r="C60" s="60"/>
      <c r="D60" s="211"/>
      <c r="E60" s="225"/>
      <c r="F60" s="98"/>
      <c r="G60" s="240"/>
      <c r="H60" s="129"/>
      <c r="I60" s="137"/>
      <c r="J60" s="261"/>
      <c r="K60" s="261"/>
      <c r="L60" s="268"/>
      <c r="M60" s="261"/>
      <c r="N60" s="151"/>
      <c r="O60" s="129"/>
      <c r="P60" s="179"/>
      <c r="Q60" s="60"/>
      <c r="S60" s="63"/>
    </row>
    <row r="61" spans="1:20" ht="18" customHeight="1">
      <c r="A61" s="85" t="s">
        <v>84</v>
      </c>
      <c r="B61" s="207">
        <f>B17+1</f>
        <v>2</v>
      </c>
      <c r="D61" s="212"/>
      <c r="E61" s="226"/>
      <c r="F61" s="99"/>
      <c r="G61" s="241"/>
      <c r="H61" s="130"/>
      <c r="I61" s="138" t="s">
        <v>104</v>
      </c>
      <c r="J61" s="159"/>
      <c r="K61" s="152"/>
      <c r="L61" s="138" t="s">
        <v>105</v>
      </c>
      <c r="M61" s="159"/>
      <c r="N61" s="152"/>
      <c r="O61" s="130"/>
      <c r="P61" s="291" t="s">
        <v>6</v>
      </c>
      <c r="S61" s="306"/>
    </row>
    <row r="62" spans="1:20" ht="18" customHeight="1">
      <c r="D62" s="212" t="s">
        <v>70</v>
      </c>
      <c r="E62" s="226" t="s">
        <v>86</v>
      </c>
      <c r="F62" s="100" t="s">
        <v>54</v>
      </c>
      <c r="G62" s="119"/>
      <c r="H62" s="131" t="s">
        <v>8</v>
      </c>
      <c r="I62" s="139"/>
      <c r="J62" s="177"/>
      <c r="K62" s="177"/>
      <c r="L62" s="139"/>
      <c r="M62" s="177"/>
      <c r="N62" s="153"/>
      <c r="O62" s="278" t="s">
        <v>3</v>
      </c>
      <c r="P62" s="291" t="s">
        <v>44</v>
      </c>
      <c r="Q62" s="296"/>
      <c r="S62" s="305"/>
    </row>
    <row r="63" spans="1:20" ht="18" customHeight="1">
      <c r="B63" s="63" t="s">
        <v>46</v>
      </c>
      <c r="D63" s="212"/>
      <c r="E63" s="226"/>
      <c r="F63" s="99"/>
      <c r="G63" s="241"/>
      <c r="H63" s="130"/>
      <c r="I63" s="140" t="s">
        <v>9</v>
      </c>
      <c r="J63" s="146" t="s">
        <v>17</v>
      </c>
      <c r="K63" s="146" t="s">
        <v>23</v>
      </c>
      <c r="L63" s="140" t="s">
        <v>9</v>
      </c>
      <c r="M63" s="146" t="s">
        <v>17</v>
      </c>
      <c r="N63" s="146" t="s">
        <v>23</v>
      </c>
      <c r="O63" s="130"/>
      <c r="P63" s="291" t="s">
        <v>77</v>
      </c>
      <c r="Q63" s="296"/>
      <c r="R63" s="298"/>
      <c r="S63" s="307"/>
      <c r="T63" s="316"/>
    </row>
    <row r="64" spans="1:20" ht="18" customHeight="1">
      <c r="A64" s="85" t="s">
        <v>84</v>
      </c>
      <c r="B64" s="207">
        <f>B20+1</f>
        <v>9</v>
      </c>
      <c r="D64" s="213"/>
      <c r="E64" s="227"/>
      <c r="F64" s="101"/>
      <c r="G64" s="242"/>
      <c r="H64" s="132"/>
      <c r="I64" s="249"/>
      <c r="J64" s="249"/>
      <c r="K64" s="249"/>
      <c r="L64" s="249"/>
      <c r="M64" s="249"/>
      <c r="N64" s="249"/>
      <c r="O64" s="132"/>
      <c r="P64" s="182"/>
      <c r="Q64" s="296"/>
      <c r="R64" s="299"/>
      <c r="S64" s="308"/>
      <c r="T64" s="317"/>
    </row>
    <row r="65" spans="3:21" ht="19" customHeight="1">
      <c r="D65" s="214"/>
      <c r="E65" s="228"/>
      <c r="F65" s="236"/>
      <c r="G65" s="241" t="s">
        <v>136</v>
      </c>
      <c r="H65" s="131"/>
      <c r="I65" s="252"/>
      <c r="J65" s="330"/>
      <c r="K65" s="156"/>
      <c r="L65" s="269"/>
      <c r="M65" s="154"/>
      <c r="N65" s="154"/>
      <c r="O65" s="279"/>
      <c r="P65" s="291"/>
      <c r="R65" s="300"/>
      <c r="S65" s="309"/>
      <c r="T65" s="318"/>
    </row>
    <row r="66" spans="3:21" ht="19" customHeight="1">
      <c r="C66" s="60">
        <v>1</v>
      </c>
      <c r="D66" s="215"/>
      <c r="E66" s="229" t="s">
        <v>255</v>
      </c>
      <c r="F66" s="237"/>
      <c r="G66" s="243" t="s">
        <v>208</v>
      </c>
      <c r="H66" s="133" t="s">
        <v>114</v>
      </c>
      <c r="I66" s="251">
        <v>1</v>
      </c>
      <c r="J66" s="262"/>
      <c r="K66" s="155"/>
      <c r="L66" s="270"/>
      <c r="M66" s="276"/>
      <c r="N66" s="276"/>
      <c r="O66" s="280"/>
      <c r="P66" s="292"/>
      <c r="R66" s="301"/>
      <c r="S66" s="341"/>
      <c r="T66" s="320"/>
    </row>
    <row r="67" spans="3:21" ht="19" customHeight="1">
      <c r="D67" s="216"/>
      <c r="E67" s="226"/>
      <c r="F67" s="100"/>
      <c r="G67" s="245"/>
      <c r="H67" s="131"/>
      <c r="I67" s="252"/>
      <c r="J67" s="330"/>
      <c r="K67" s="266"/>
      <c r="L67" s="271"/>
      <c r="M67" s="154"/>
      <c r="N67" s="154"/>
      <c r="O67" s="281"/>
      <c r="P67" s="293"/>
      <c r="R67" s="302"/>
      <c r="S67" s="311"/>
      <c r="T67" s="342"/>
      <c r="U67" s="90"/>
    </row>
    <row r="68" spans="3:21" ht="19" customHeight="1">
      <c r="C68" s="60">
        <v>2</v>
      </c>
      <c r="D68" s="215"/>
      <c r="E68" s="229"/>
      <c r="F68" s="237"/>
      <c r="G68" s="243"/>
      <c r="H68" s="133"/>
      <c r="I68" s="251"/>
      <c r="J68" s="262"/>
      <c r="K68" s="155"/>
      <c r="L68" s="272"/>
      <c r="M68" s="262"/>
      <c r="N68" s="155"/>
      <c r="O68" s="282"/>
      <c r="P68" s="292"/>
      <c r="Q68" s="297"/>
      <c r="R68" s="301"/>
      <c r="S68" s="341"/>
      <c r="T68" s="319"/>
    </row>
    <row r="69" spans="3:21" ht="19" customHeight="1">
      <c r="D69" s="217"/>
      <c r="E69" s="226"/>
      <c r="F69" s="100"/>
      <c r="G69" s="245"/>
      <c r="H69" s="131"/>
      <c r="I69" s="252"/>
      <c r="J69" s="330"/>
      <c r="K69" s="266"/>
      <c r="L69" s="271"/>
      <c r="M69" s="154"/>
      <c r="N69" s="154"/>
      <c r="O69" s="281"/>
      <c r="P69" s="293"/>
      <c r="R69" s="302"/>
      <c r="S69" s="311"/>
      <c r="T69" s="320"/>
    </row>
    <row r="70" spans="3:21" ht="19" customHeight="1">
      <c r="C70" s="60">
        <v>3</v>
      </c>
      <c r="D70" s="215"/>
      <c r="E70" s="229" t="s">
        <v>124</v>
      </c>
      <c r="F70" s="237"/>
      <c r="G70" s="243"/>
      <c r="H70" s="133"/>
      <c r="I70" s="251"/>
      <c r="J70" s="262"/>
      <c r="K70" s="155"/>
      <c r="L70" s="272"/>
      <c r="M70" s="262"/>
      <c r="N70" s="155"/>
      <c r="O70" s="282"/>
      <c r="P70" s="292"/>
      <c r="Q70" s="297"/>
      <c r="R70" s="301"/>
      <c r="S70" s="341"/>
      <c r="T70" s="320"/>
    </row>
    <row r="71" spans="3:21" ht="19" customHeight="1">
      <c r="D71" s="218"/>
      <c r="E71" s="226"/>
      <c r="F71" s="100"/>
      <c r="G71" s="245"/>
      <c r="H71" s="131"/>
      <c r="I71" s="252"/>
      <c r="J71" s="330"/>
      <c r="K71" s="160"/>
      <c r="L71" s="273"/>
      <c r="M71" s="157"/>
      <c r="N71" s="157"/>
      <c r="O71" s="281"/>
      <c r="P71" s="293"/>
      <c r="R71" s="302"/>
      <c r="S71" s="311"/>
      <c r="T71" s="321"/>
    </row>
    <row r="72" spans="3:21" ht="19" customHeight="1">
      <c r="C72" s="60">
        <v>4</v>
      </c>
      <c r="D72" s="219"/>
      <c r="E72" s="226" t="s">
        <v>204</v>
      </c>
      <c r="F72" s="237"/>
      <c r="G72" s="243"/>
      <c r="H72" s="133"/>
      <c r="I72" s="251"/>
      <c r="J72" s="262"/>
      <c r="K72" s="155"/>
      <c r="L72" s="272"/>
      <c r="M72" s="262"/>
      <c r="N72" s="155"/>
      <c r="O72" s="282"/>
      <c r="P72" s="292"/>
      <c r="Q72" s="297"/>
      <c r="R72" s="301"/>
      <c r="S72" s="341"/>
      <c r="T72" s="319"/>
    </row>
    <row r="73" spans="3:21" ht="19" customHeight="1">
      <c r="D73" s="220"/>
      <c r="E73" s="233"/>
      <c r="F73" s="238"/>
      <c r="G73" s="326"/>
      <c r="H73" s="134"/>
      <c r="I73" s="253"/>
      <c r="J73" s="330"/>
      <c r="K73" s="160"/>
      <c r="L73" s="273"/>
      <c r="M73" s="157"/>
      <c r="N73" s="160"/>
      <c r="O73" s="281"/>
      <c r="P73" s="293"/>
      <c r="R73" s="302"/>
      <c r="S73" s="311"/>
      <c r="T73" s="320"/>
    </row>
    <row r="74" spans="3:21" ht="19" customHeight="1">
      <c r="C74" s="60">
        <v>5</v>
      </c>
      <c r="D74" s="212"/>
      <c r="E74" s="229"/>
      <c r="F74" s="237"/>
      <c r="G74" s="243"/>
      <c r="H74" s="133"/>
      <c r="I74" s="254"/>
      <c r="J74" s="262"/>
      <c r="K74" s="155"/>
      <c r="L74" s="271"/>
      <c r="M74" s="154"/>
      <c r="N74" s="156"/>
      <c r="O74" s="282"/>
      <c r="P74" s="292"/>
      <c r="Q74" s="297"/>
      <c r="R74" s="301"/>
      <c r="S74" s="341"/>
      <c r="T74" s="320"/>
    </row>
    <row r="75" spans="3:21" ht="19" customHeight="1">
      <c r="D75" s="220"/>
      <c r="E75" s="231"/>
      <c r="F75" s="238"/>
      <c r="G75" s="244"/>
      <c r="H75" s="134"/>
      <c r="I75" s="253"/>
      <c r="J75" s="330"/>
      <c r="K75" s="160"/>
      <c r="L75" s="273"/>
      <c r="M75" s="157"/>
      <c r="N75" s="157"/>
      <c r="O75" s="281"/>
      <c r="P75" s="293"/>
      <c r="R75" s="302"/>
      <c r="S75" s="311"/>
      <c r="T75" s="321"/>
    </row>
    <row r="76" spans="3:21" ht="19" customHeight="1">
      <c r="C76" s="60">
        <v>6</v>
      </c>
      <c r="D76" s="221"/>
      <c r="E76" s="229"/>
      <c r="F76" s="237"/>
      <c r="G76" s="243"/>
      <c r="H76" s="133"/>
      <c r="I76" s="255"/>
      <c r="J76" s="262"/>
      <c r="K76" s="155"/>
      <c r="L76" s="272"/>
      <c r="M76" s="262"/>
      <c r="N76" s="155"/>
      <c r="O76" s="282"/>
      <c r="P76" s="292"/>
      <c r="Q76" s="297"/>
      <c r="R76" s="301"/>
      <c r="S76" s="341"/>
      <c r="T76" s="320"/>
    </row>
    <row r="77" spans="3:21" ht="19" customHeight="1">
      <c r="D77" s="220"/>
      <c r="E77" s="230"/>
      <c r="F77" s="100"/>
      <c r="G77" s="241"/>
      <c r="H77" s="131"/>
      <c r="I77" s="252"/>
      <c r="J77" s="330"/>
      <c r="K77" s="156"/>
      <c r="L77" s="271"/>
      <c r="M77" s="154"/>
      <c r="N77" s="154"/>
      <c r="O77" s="281"/>
      <c r="P77" s="293"/>
      <c r="R77" s="302"/>
      <c r="S77" s="311"/>
      <c r="T77" s="321"/>
    </row>
    <row r="78" spans="3:21" ht="19" customHeight="1">
      <c r="C78" s="60">
        <v>7</v>
      </c>
      <c r="D78" s="221"/>
      <c r="E78" s="229"/>
      <c r="F78" s="237"/>
      <c r="G78" s="243"/>
      <c r="H78" s="133"/>
      <c r="I78" s="251"/>
      <c r="J78" s="262"/>
      <c r="K78" s="155"/>
      <c r="L78" s="272"/>
      <c r="M78" s="262"/>
      <c r="N78" s="262"/>
      <c r="O78" s="282"/>
      <c r="P78" s="292"/>
      <c r="Q78" s="297"/>
      <c r="R78" s="301"/>
      <c r="S78" s="341"/>
      <c r="T78" s="319"/>
    </row>
    <row r="79" spans="3:21" ht="19" customHeight="1">
      <c r="D79" s="212"/>
      <c r="E79" s="230"/>
      <c r="F79" s="100"/>
      <c r="G79" s="241"/>
      <c r="H79" s="131"/>
      <c r="I79" s="252"/>
      <c r="J79" s="330"/>
      <c r="K79" s="156"/>
      <c r="L79" s="273"/>
      <c r="M79" s="157"/>
      <c r="N79" s="157"/>
      <c r="O79" s="281"/>
      <c r="P79" s="291"/>
      <c r="R79" s="302"/>
      <c r="S79" s="311"/>
      <c r="T79" s="320"/>
    </row>
    <row r="80" spans="3:21" ht="19" customHeight="1">
      <c r="C80" s="60">
        <v>8</v>
      </c>
      <c r="D80" s="221"/>
      <c r="E80" s="229"/>
      <c r="F80" s="237"/>
      <c r="G80" s="243"/>
      <c r="H80" s="133"/>
      <c r="I80" s="251"/>
      <c r="J80" s="262"/>
      <c r="K80" s="155"/>
      <c r="L80" s="272"/>
      <c r="M80" s="262"/>
      <c r="N80" s="262"/>
      <c r="O80" s="288"/>
      <c r="P80" s="292"/>
      <c r="R80" s="301"/>
      <c r="S80" s="312"/>
      <c r="T80" s="319"/>
    </row>
    <row r="81" spans="3:20" ht="19" customHeight="1">
      <c r="D81" s="212"/>
      <c r="E81" s="230"/>
      <c r="F81" s="100"/>
      <c r="G81" s="241"/>
      <c r="H81" s="131"/>
      <c r="I81" s="252"/>
      <c r="J81" s="160"/>
      <c r="K81" s="156"/>
      <c r="L81" s="271"/>
      <c r="M81" s="154"/>
      <c r="N81" s="156"/>
      <c r="O81" s="281"/>
      <c r="P81" s="293"/>
      <c r="R81" s="302"/>
      <c r="S81" s="311"/>
      <c r="T81" s="321"/>
    </row>
    <row r="82" spans="3:20" ht="19" customHeight="1">
      <c r="C82" s="60">
        <v>9</v>
      </c>
      <c r="D82" s="221"/>
      <c r="E82" s="232"/>
      <c r="F82" s="237"/>
      <c r="G82" s="243"/>
      <c r="H82" s="133"/>
      <c r="I82" s="251"/>
      <c r="J82" s="155"/>
      <c r="K82" s="155"/>
      <c r="L82" s="272"/>
      <c r="M82" s="262"/>
      <c r="N82" s="262"/>
      <c r="O82" s="282"/>
      <c r="P82" s="292"/>
      <c r="Q82" s="297"/>
      <c r="R82" s="301"/>
      <c r="S82" s="341"/>
      <c r="T82" s="319"/>
    </row>
    <row r="83" spans="3:20" ht="19" customHeight="1">
      <c r="D83" s="212"/>
      <c r="E83" s="231"/>
      <c r="F83" s="238"/>
      <c r="G83" s="241"/>
      <c r="H83" s="131"/>
      <c r="I83" s="252"/>
      <c r="J83" s="156"/>
      <c r="K83" s="156"/>
      <c r="L83" s="271"/>
      <c r="M83" s="154"/>
      <c r="N83" s="154"/>
      <c r="O83" s="281"/>
      <c r="P83" s="291"/>
      <c r="R83" s="302"/>
      <c r="S83" s="311"/>
      <c r="T83" s="320"/>
    </row>
    <row r="84" spans="3:20" ht="19" customHeight="1">
      <c r="C84" s="60">
        <v>9</v>
      </c>
      <c r="D84" s="221"/>
      <c r="E84" s="232"/>
      <c r="F84" s="237"/>
      <c r="G84" s="243"/>
      <c r="H84" s="133"/>
      <c r="I84" s="251"/>
      <c r="J84" s="155"/>
      <c r="K84" s="155"/>
      <c r="L84" s="272"/>
      <c r="M84" s="262"/>
      <c r="N84" s="155"/>
      <c r="O84" s="282"/>
      <c r="P84" s="292"/>
      <c r="R84" s="301"/>
      <c r="S84" s="312"/>
      <c r="T84" s="319"/>
    </row>
    <row r="85" spans="3:20" ht="19" customHeight="1">
      <c r="D85" s="212"/>
      <c r="E85" s="233"/>
      <c r="F85" s="324"/>
      <c r="G85" s="247"/>
      <c r="H85" s="131"/>
      <c r="I85" s="253"/>
      <c r="J85" s="160"/>
      <c r="K85" s="156"/>
      <c r="L85" s="273"/>
      <c r="M85" s="157"/>
      <c r="N85" s="157"/>
      <c r="O85" s="281"/>
      <c r="P85" s="291"/>
      <c r="R85" s="302"/>
      <c r="S85" s="311"/>
      <c r="T85" s="320"/>
    </row>
    <row r="86" spans="3:20" ht="19" customHeight="1">
      <c r="C86" s="60">
        <v>12</v>
      </c>
      <c r="D86" s="221"/>
      <c r="E86" s="232"/>
      <c r="F86" s="325"/>
      <c r="G86" s="243"/>
      <c r="H86" s="133"/>
      <c r="I86" s="251"/>
      <c r="J86" s="155"/>
      <c r="K86" s="155"/>
      <c r="L86" s="272"/>
      <c r="M86" s="262"/>
      <c r="N86" s="155"/>
      <c r="O86" s="282"/>
      <c r="P86" s="292"/>
      <c r="Q86" s="297"/>
      <c r="R86" s="301"/>
      <c r="S86" s="312"/>
      <c r="T86" s="319"/>
    </row>
    <row r="87" spans="3:20" ht="19" customHeight="1">
      <c r="D87" s="212"/>
      <c r="E87" s="226"/>
      <c r="F87" s="236"/>
      <c r="G87" s="241"/>
      <c r="H87" s="134"/>
      <c r="I87" s="253"/>
      <c r="J87" s="160"/>
      <c r="K87" s="156"/>
      <c r="L87" s="273"/>
      <c r="M87" s="157"/>
      <c r="N87" s="157"/>
      <c r="O87" s="283"/>
      <c r="P87" s="293"/>
      <c r="R87" s="302"/>
      <c r="S87" s="311"/>
      <c r="T87" s="320"/>
    </row>
    <row r="88" spans="3:20" ht="19" customHeight="1">
      <c r="C88" s="60">
        <v>10</v>
      </c>
      <c r="D88" s="221"/>
      <c r="E88" s="229"/>
      <c r="F88" s="325"/>
      <c r="G88" s="243"/>
      <c r="H88" s="133"/>
      <c r="I88" s="258"/>
      <c r="J88" s="155"/>
      <c r="K88" s="155"/>
      <c r="L88" s="272"/>
      <c r="M88" s="262"/>
      <c r="N88" s="155"/>
      <c r="O88" s="282"/>
      <c r="P88" s="292"/>
      <c r="R88" s="301"/>
      <c r="S88" s="312"/>
      <c r="T88" s="319"/>
    </row>
    <row r="89" spans="3:20" ht="19" customHeight="1">
      <c r="D89" s="212"/>
      <c r="E89" s="226"/>
      <c r="F89" s="236"/>
      <c r="G89" s="241"/>
      <c r="H89" s="134"/>
      <c r="I89" s="253"/>
      <c r="J89" s="160"/>
      <c r="K89" s="160"/>
      <c r="L89" s="273"/>
      <c r="M89" s="157"/>
      <c r="N89" s="157"/>
      <c r="O89" s="283"/>
      <c r="P89" s="293"/>
      <c r="R89" s="302"/>
      <c r="S89" s="311"/>
      <c r="T89" s="320"/>
    </row>
    <row r="90" spans="3:20" ht="19" customHeight="1">
      <c r="C90" s="60">
        <v>8</v>
      </c>
      <c r="D90" s="221"/>
      <c r="E90" s="229"/>
      <c r="F90" s="325"/>
      <c r="G90" s="243"/>
      <c r="H90" s="133"/>
      <c r="I90" s="258"/>
      <c r="J90" s="155"/>
      <c r="K90" s="155"/>
      <c r="L90" s="272"/>
      <c r="M90" s="262"/>
      <c r="N90" s="155"/>
      <c r="O90" s="282"/>
      <c r="P90" s="292"/>
      <c r="R90" s="301"/>
      <c r="S90" s="312"/>
      <c r="T90" s="319"/>
    </row>
    <row r="91" spans="3:20" ht="19" customHeight="1">
      <c r="D91" s="220"/>
      <c r="E91" s="233"/>
      <c r="F91" s="324"/>
      <c r="G91" s="327"/>
      <c r="H91" s="131"/>
      <c r="I91" s="252"/>
      <c r="J91" s="156"/>
      <c r="K91" s="160"/>
      <c r="L91" s="271"/>
      <c r="M91" s="154"/>
      <c r="N91" s="154"/>
      <c r="O91" s="281"/>
      <c r="P91" s="291"/>
      <c r="R91" s="302"/>
      <c r="S91" s="311"/>
      <c r="T91" s="320"/>
    </row>
    <row r="92" spans="3:20" ht="19" customHeight="1">
      <c r="C92" s="60">
        <v>11</v>
      </c>
      <c r="D92" s="221"/>
      <c r="E92" s="226"/>
      <c r="F92" s="236"/>
      <c r="G92" s="241"/>
      <c r="H92" s="133"/>
      <c r="I92" s="328"/>
      <c r="J92" s="155"/>
      <c r="K92" s="155"/>
      <c r="L92" s="272"/>
      <c r="M92" s="262"/>
      <c r="N92" s="155"/>
      <c r="O92" s="282"/>
      <c r="P92" s="292"/>
      <c r="Q92" s="297"/>
      <c r="R92" s="301"/>
      <c r="S92" s="312"/>
      <c r="T92" s="319"/>
    </row>
    <row r="93" spans="3:20" ht="19" customHeight="1">
      <c r="D93" s="220"/>
      <c r="E93" s="233"/>
      <c r="F93" s="238"/>
      <c r="G93" s="244"/>
      <c r="H93" s="134"/>
      <c r="I93" s="253"/>
      <c r="J93" s="160"/>
      <c r="K93" s="160"/>
      <c r="L93" s="273"/>
      <c r="M93" s="157"/>
      <c r="N93" s="157"/>
      <c r="O93" s="283"/>
      <c r="P93" s="293"/>
      <c r="R93" s="302"/>
      <c r="S93" s="311"/>
      <c r="T93" s="320"/>
    </row>
    <row r="94" spans="3:20" ht="19" customHeight="1">
      <c r="C94" s="60">
        <v>15</v>
      </c>
      <c r="D94" s="221"/>
      <c r="E94" s="230"/>
      <c r="F94" s="100"/>
      <c r="G94" s="241"/>
      <c r="H94" s="133"/>
      <c r="I94" s="250"/>
      <c r="J94" s="155"/>
      <c r="K94" s="155"/>
      <c r="L94" s="272"/>
      <c r="M94" s="262"/>
      <c r="N94" s="155"/>
      <c r="O94" s="282"/>
      <c r="P94" s="292"/>
      <c r="Q94" s="297"/>
      <c r="R94" s="301"/>
      <c r="S94" s="312"/>
      <c r="T94" s="319"/>
    </row>
    <row r="95" spans="3:20" ht="19" customHeight="1">
      <c r="D95" s="212"/>
      <c r="E95" s="233"/>
      <c r="F95" s="100"/>
      <c r="G95" s="244"/>
      <c r="H95" s="134"/>
      <c r="I95" s="253"/>
      <c r="J95" s="160"/>
      <c r="K95" s="160"/>
      <c r="L95" s="273"/>
      <c r="M95" s="157"/>
      <c r="N95" s="157"/>
      <c r="O95" s="286"/>
      <c r="P95" s="293"/>
      <c r="R95" s="303"/>
      <c r="S95" s="314"/>
      <c r="T95" s="321"/>
    </row>
    <row r="96" spans="3:20" ht="19" customHeight="1">
      <c r="C96" s="60">
        <v>16</v>
      </c>
      <c r="D96" s="222"/>
      <c r="E96" s="235"/>
      <c r="F96" s="239"/>
      <c r="G96" s="246"/>
      <c r="H96" s="135"/>
      <c r="I96" s="329"/>
      <c r="J96" s="161"/>
      <c r="K96" s="161"/>
      <c r="L96" s="274"/>
      <c r="M96" s="264"/>
      <c r="N96" s="161"/>
      <c r="O96" s="284"/>
      <c r="P96" s="295"/>
      <c r="R96" s="304"/>
      <c r="S96" s="315"/>
      <c r="T96" s="322"/>
    </row>
    <row r="97" spans="1:20" ht="20.25" customHeight="1">
      <c r="M97" s="85" t="str">
        <f>+"【"&amp;E表!$E$7&amp;"】"</f>
        <v>【富士川町上下水道課】</v>
      </c>
      <c r="N97" s="85"/>
      <c r="O97" s="85"/>
      <c r="P97" s="85"/>
      <c r="Q97" s="63"/>
    </row>
    <row r="98" spans="1:20" ht="18" customHeight="1">
      <c r="D98" s="87" t="str">
        <f>IF(B64&gt;9,"（　"&amp;DBCS(FIXED(B64,0))&amp;"　）","（ 　"&amp;DBCS(FIXED(B64,0))&amp;"　 ）")</f>
        <v>（ 　９　 ）</v>
      </c>
      <c r="F98" s="87"/>
      <c r="G98" s="206"/>
      <c r="H98" s="87"/>
      <c r="I98" s="138"/>
      <c r="J98" s="159"/>
      <c r="K98" s="159"/>
      <c r="L98" s="138"/>
      <c r="M98" s="159"/>
      <c r="N98" s="159"/>
      <c r="O98" s="87"/>
      <c r="P98" s="87"/>
    </row>
    <row r="99" spans="1:20" s="62" customFormat="1" ht="20.25" customHeight="1">
      <c r="A99" s="60"/>
      <c r="B99" s="60"/>
      <c r="C99" s="60"/>
      <c r="D99" s="87"/>
      <c r="E99" s="206"/>
      <c r="F99" s="60"/>
      <c r="G99" s="108"/>
      <c r="H99" s="60"/>
      <c r="I99" s="61"/>
      <c r="L99" s="61"/>
      <c r="O99" s="60"/>
      <c r="P99" s="60"/>
      <c r="Q99" s="60"/>
      <c r="S99" s="63"/>
    </row>
    <row r="100" spans="1:20" s="62" customFormat="1" ht="27" customHeight="1">
      <c r="A100" s="60"/>
      <c r="B100" s="60"/>
      <c r="C100" s="60"/>
      <c r="D100" s="209"/>
      <c r="E100" s="206"/>
      <c r="F100" s="87"/>
      <c r="G100" s="206"/>
      <c r="H100" s="87"/>
      <c r="I100" s="138"/>
      <c r="J100" s="159"/>
      <c r="K100" s="159"/>
      <c r="L100" s="138"/>
      <c r="M100" s="159"/>
      <c r="N100" s="159"/>
      <c r="O100" s="87"/>
      <c r="P100" s="87"/>
      <c r="Q100" s="60"/>
      <c r="S100" s="63"/>
    </row>
    <row r="101" spans="1:20" s="62" customFormat="1" ht="15" customHeight="1">
      <c r="A101" s="60"/>
      <c r="B101" s="60"/>
      <c r="C101" s="60"/>
      <c r="D101" s="87"/>
      <c r="E101" s="206"/>
      <c r="F101" s="60"/>
      <c r="G101" s="108"/>
      <c r="H101" s="60"/>
      <c r="I101" s="61"/>
      <c r="L101" s="61"/>
      <c r="O101" s="60"/>
      <c r="P101" s="60"/>
      <c r="Q101" s="60"/>
      <c r="S101" s="63"/>
    </row>
    <row r="102" spans="1:20" s="62" customFormat="1" ht="18" customHeight="1">
      <c r="A102" s="60"/>
      <c r="B102" s="60"/>
      <c r="C102" s="60"/>
      <c r="D102" s="210" t="str">
        <f>+"第 "&amp;DBCS(FIXED(B104,0))&amp;" 号内訳明細書"</f>
        <v>第 ２ 号内訳明細書</v>
      </c>
      <c r="E102" s="60"/>
      <c r="F102" s="60"/>
      <c r="G102" s="108"/>
      <c r="H102" s="60"/>
      <c r="I102" s="61"/>
      <c r="L102" s="61"/>
      <c r="O102" s="60"/>
      <c r="P102" s="60"/>
      <c r="Q102" s="60"/>
      <c r="S102" s="63"/>
    </row>
    <row r="103" spans="1:20" s="62" customFormat="1" ht="18" customHeight="1">
      <c r="A103" s="60"/>
      <c r="B103" s="63" t="s">
        <v>41</v>
      </c>
      <c r="C103" s="60"/>
      <c r="D103" s="87"/>
      <c r="E103" s="206"/>
      <c r="F103" s="60"/>
      <c r="G103" s="108"/>
      <c r="H103" s="60"/>
      <c r="I103" s="61"/>
      <c r="L103" s="61"/>
      <c r="O103" s="277" t="str">
        <f>+"Ｎｏ,"&amp;DBCS(FIXED($B$16,0))&amp;"－"&amp;DBCS(FIXED(B105,0))&amp;" "</f>
        <v xml:space="preserve">Ｎｏ,２－３ </v>
      </c>
      <c r="P103" s="277"/>
      <c r="Q103" s="60"/>
      <c r="S103" s="63"/>
    </row>
    <row r="104" spans="1:20" s="62" customFormat="1" ht="18" customHeight="1">
      <c r="A104" s="85" t="s">
        <v>84</v>
      </c>
      <c r="B104" s="207">
        <f>$B$16</f>
        <v>2</v>
      </c>
      <c r="C104" s="60"/>
      <c r="D104" s="211"/>
      <c r="E104" s="225"/>
      <c r="F104" s="98"/>
      <c r="G104" s="240"/>
      <c r="H104" s="129"/>
      <c r="I104" s="137"/>
      <c r="J104" s="261"/>
      <c r="K104" s="261"/>
      <c r="L104" s="268"/>
      <c r="M104" s="261"/>
      <c r="N104" s="151"/>
      <c r="O104" s="129"/>
      <c r="P104" s="179"/>
      <c r="Q104" s="60"/>
      <c r="S104" s="63"/>
    </row>
    <row r="105" spans="1:20" ht="18" customHeight="1">
      <c r="A105" s="85" t="s">
        <v>84</v>
      </c>
      <c r="B105" s="207">
        <f>B61+1</f>
        <v>3</v>
      </c>
      <c r="D105" s="212"/>
      <c r="E105" s="226"/>
      <c r="F105" s="99"/>
      <c r="G105" s="241"/>
      <c r="H105" s="130"/>
      <c r="I105" s="138" t="s">
        <v>104</v>
      </c>
      <c r="J105" s="159"/>
      <c r="K105" s="152"/>
      <c r="L105" s="138" t="s">
        <v>105</v>
      </c>
      <c r="M105" s="159"/>
      <c r="N105" s="152"/>
      <c r="O105" s="130"/>
      <c r="P105" s="291" t="s">
        <v>6</v>
      </c>
      <c r="S105" s="306"/>
    </row>
    <row r="106" spans="1:20" ht="18" customHeight="1">
      <c r="D106" s="212" t="s">
        <v>70</v>
      </c>
      <c r="E106" s="226" t="s">
        <v>86</v>
      </c>
      <c r="F106" s="100" t="s">
        <v>54</v>
      </c>
      <c r="G106" s="119"/>
      <c r="H106" s="131" t="s">
        <v>8</v>
      </c>
      <c r="I106" s="139"/>
      <c r="J106" s="177"/>
      <c r="K106" s="177"/>
      <c r="L106" s="139"/>
      <c r="M106" s="177"/>
      <c r="N106" s="153"/>
      <c r="O106" s="278" t="s">
        <v>3</v>
      </c>
      <c r="P106" s="291" t="s">
        <v>44</v>
      </c>
      <c r="Q106" s="296"/>
      <c r="S106" s="305"/>
    </row>
    <row r="107" spans="1:20" ht="18" customHeight="1">
      <c r="B107" s="63" t="s">
        <v>46</v>
      </c>
      <c r="D107" s="212"/>
      <c r="E107" s="226"/>
      <c r="F107" s="99"/>
      <c r="G107" s="241"/>
      <c r="H107" s="130"/>
      <c r="I107" s="140" t="s">
        <v>9</v>
      </c>
      <c r="J107" s="146" t="s">
        <v>17</v>
      </c>
      <c r="K107" s="146" t="s">
        <v>23</v>
      </c>
      <c r="L107" s="140" t="s">
        <v>9</v>
      </c>
      <c r="M107" s="146" t="s">
        <v>17</v>
      </c>
      <c r="N107" s="146" t="s">
        <v>23</v>
      </c>
      <c r="O107" s="130"/>
      <c r="P107" s="291" t="s">
        <v>77</v>
      </c>
      <c r="Q107" s="296"/>
      <c r="R107" s="298"/>
      <c r="S107" s="307"/>
      <c r="T107" s="316"/>
    </row>
    <row r="108" spans="1:20" ht="18" customHeight="1">
      <c r="A108" s="85" t="s">
        <v>84</v>
      </c>
      <c r="B108" s="207">
        <f>B64+1</f>
        <v>10</v>
      </c>
      <c r="D108" s="213"/>
      <c r="E108" s="227"/>
      <c r="F108" s="101"/>
      <c r="G108" s="242"/>
      <c r="H108" s="132"/>
      <c r="I108" s="249"/>
      <c r="J108" s="249"/>
      <c r="K108" s="249"/>
      <c r="L108" s="249"/>
      <c r="M108" s="249"/>
      <c r="N108" s="249"/>
      <c r="O108" s="132"/>
      <c r="P108" s="182"/>
      <c r="Q108" s="296"/>
      <c r="R108" s="299"/>
      <c r="S108" s="308"/>
      <c r="T108" s="317"/>
    </row>
    <row r="109" spans="1:20" ht="19" customHeight="1">
      <c r="D109" s="214"/>
      <c r="E109" s="233"/>
      <c r="F109" s="238"/>
      <c r="G109" s="244"/>
      <c r="H109" s="134"/>
      <c r="I109" s="253"/>
      <c r="J109" s="157"/>
      <c r="K109" s="160"/>
      <c r="L109" s="273"/>
      <c r="M109" s="157"/>
      <c r="N109" s="157"/>
      <c r="O109" s="286"/>
      <c r="P109" s="293"/>
      <c r="R109" s="300"/>
      <c r="S109" s="309"/>
      <c r="T109" s="318"/>
    </row>
    <row r="110" spans="1:20" ht="19" customHeight="1">
      <c r="C110" s="60">
        <v>1</v>
      </c>
      <c r="D110" s="215" t="s">
        <v>212</v>
      </c>
      <c r="E110" s="229" t="s">
        <v>210</v>
      </c>
      <c r="F110" s="237"/>
      <c r="G110" s="243"/>
      <c r="H110" s="133"/>
      <c r="I110" s="255"/>
      <c r="J110" s="262"/>
      <c r="K110" s="155"/>
      <c r="L110" s="272"/>
      <c r="M110" s="262"/>
      <c r="N110" s="262"/>
      <c r="O110" s="338"/>
      <c r="P110" s="292"/>
      <c r="R110" s="301"/>
      <c r="S110" s="310"/>
      <c r="T110" s="319"/>
    </row>
    <row r="111" spans="1:20" ht="19" customHeight="1">
      <c r="D111" s="216"/>
      <c r="E111" s="226"/>
      <c r="F111" s="236"/>
      <c r="G111" s="241"/>
      <c r="H111" s="131"/>
      <c r="I111" s="248"/>
      <c r="J111" s="154"/>
      <c r="K111" s="156"/>
      <c r="L111" s="269"/>
      <c r="M111" s="154"/>
      <c r="N111" s="154"/>
      <c r="O111" s="279"/>
      <c r="P111" s="291"/>
      <c r="R111" s="302"/>
      <c r="S111" s="311"/>
      <c r="T111" s="320"/>
    </row>
    <row r="112" spans="1:20" ht="19" customHeight="1">
      <c r="C112" s="60">
        <v>2</v>
      </c>
      <c r="D112" s="215"/>
      <c r="E112" s="229" t="s">
        <v>168</v>
      </c>
      <c r="F112" s="237"/>
      <c r="G112" s="243" t="s">
        <v>208</v>
      </c>
      <c r="H112" s="133" t="s">
        <v>100</v>
      </c>
      <c r="I112" s="250">
        <v>81.099999999999994</v>
      </c>
      <c r="J112" s="262"/>
      <c r="K112" s="155"/>
      <c r="L112" s="270"/>
      <c r="M112" s="276"/>
      <c r="N112" s="276"/>
      <c r="O112" s="280"/>
      <c r="P112" s="292"/>
      <c r="R112" s="301"/>
      <c r="S112" s="312"/>
      <c r="T112" s="319"/>
    </row>
    <row r="113" spans="3:20" ht="19" customHeight="1">
      <c r="D113" s="220"/>
      <c r="E113" s="231"/>
      <c r="F113" s="238"/>
      <c r="G113" s="244"/>
      <c r="H113" s="134"/>
      <c r="I113" s="253"/>
      <c r="J113" s="160"/>
      <c r="K113" s="156"/>
      <c r="L113" s="273"/>
      <c r="M113" s="157"/>
      <c r="N113" s="157"/>
      <c r="O113" s="286"/>
      <c r="P113" s="293"/>
      <c r="R113" s="302"/>
      <c r="S113" s="311"/>
      <c r="T113" s="320"/>
    </row>
    <row r="114" spans="3:20" ht="19" customHeight="1">
      <c r="C114" s="60">
        <v>6</v>
      </c>
      <c r="D114" s="221"/>
      <c r="E114" s="232" t="s">
        <v>283</v>
      </c>
      <c r="F114" s="237"/>
      <c r="G114" s="243" t="s">
        <v>201</v>
      </c>
      <c r="H114" s="133" t="s">
        <v>100</v>
      </c>
      <c r="I114" s="250">
        <v>58.7</v>
      </c>
      <c r="J114" s="155"/>
      <c r="K114" s="155"/>
      <c r="L114" s="272"/>
      <c r="M114" s="262"/>
      <c r="N114" s="155"/>
      <c r="O114" s="282"/>
      <c r="P114" s="292"/>
      <c r="R114" s="301"/>
      <c r="S114" s="312"/>
      <c r="T114" s="319"/>
    </row>
    <row r="115" spans="3:20" ht="19" customHeight="1">
      <c r="D115" s="217"/>
      <c r="E115" s="226"/>
      <c r="F115" s="100"/>
      <c r="G115" s="245"/>
      <c r="H115" s="131"/>
      <c r="I115" s="252"/>
      <c r="J115" s="154"/>
      <c r="K115" s="156"/>
      <c r="L115" s="271"/>
      <c r="M115" s="154"/>
      <c r="N115" s="154"/>
      <c r="O115" s="281"/>
      <c r="P115" s="291"/>
      <c r="R115" s="302"/>
      <c r="S115" s="311"/>
      <c r="T115" s="320"/>
    </row>
    <row r="116" spans="3:20" ht="19" customHeight="1">
      <c r="C116" s="60">
        <v>3</v>
      </c>
      <c r="D116" s="215"/>
      <c r="E116" s="229" t="s">
        <v>106</v>
      </c>
      <c r="F116" s="237"/>
      <c r="G116" s="243" t="s">
        <v>208</v>
      </c>
      <c r="H116" s="133" t="s">
        <v>222</v>
      </c>
      <c r="I116" s="251">
        <v>15</v>
      </c>
      <c r="J116" s="155"/>
      <c r="K116" s="155"/>
      <c r="L116" s="272"/>
      <c r="M116" s="262"/>
      <c r="N116" s="155"/>
      <c r="O116" s="282"/>
      <c r="P116" s="292"/>
      <c r="R116" s="301"/>
      <c r="S116" s="312"/>
      <c r="T116" s="319"/>
    </row>
    <row r="117" spans="3:20" ht="19" customHeight="1">
      <c r="D117" s="218"/>
      <c r="E117" s="226"/>
      <c r="F117" s="100"/>
      <c r="G117" s="245"/>
      <c r="H117" s="131"/>
      <c r="I117" s="252"/>
      <c r="J117" s="156"/>
      <c r="K117" s="156"/>
      <c r="L117" s="271"/>
      <c r="M117" s="154"/>
      <c r="N117" s="154"/>
      <c r="O117" s="281"/>
      <c r="P117" s="291"/>
      <c r="R117" s="302"/>
      <c r="S117" s="311"/>
      <c r="T117" s="320"/>
    </row>
    <row r="118" spans="3:20" ht="19" customHeight="1">
      <c r="C118" s="60">
        <v>4</v>
      </c>
      <c r="D118" s="219"/>
      <c r="E118" s="229" t="s">
        <v>106</v>
      </c>
      <c r="F118" s="237"/>
      <c r="G118" s="243" t="s">
        <v>201</v>
      </c>
      <c r="H118" s="133" t="s">
        <v>222</v>
      </c>
      <c r="I118" s="251">
        <v>27</v>
      </c>
      <c r="J118" s="155"/>
      <c r="K118" s="155"/>
      <c r="L118" s="272"/>
      <c r="M118" s="262"/>
      <c r="N118" s="155"/>
      <c r="O118" s="282"/>
      <c r="P118" s="292"/>
      <c r="R118" s="301"/>
      <c r="S118" s="312"/>
      <c r="T118" s="319"/>
    </row>
    <row r="119" spans="3:20" ht="19" customHeight="1">
      <c r="D119" s="220"/>
      <c r="E119" s="233"/>
      <c r="F119" s="238"/>
      <c r="G119" s="326"/>
      <c r="H119" s="134"/>
      <c r="I119" s="252"/>
      <c r="J119" s="156"/>
      <c r="K119" s="156"/>
      <c r="L119" s="271"/>
      <c r="M119" s="154"/>
      <c r="N119" s="154"/>
      <c r="O119" s="281"/>
      <c r="P119" s="293"/>
      <c r="R119" s="303"/>
      <c r="S119" s="314"/>
      <c r="T119" s="321"/>
    </row>
    <row r="120" spans="3:20" ht="19" customHeight="1">
      <c r="C120" s="60">
        <v>5</v>
      </c>
      <c r="D120" s="212"/>
      <c r="E120" s="229" t="s">
        <v>145</v>
      </c>
      <c r="F120" s="237"/>
      <c r="G120" s="243" t="s">
        <v>208</v>
      </c>
      <c r="H120" s="133" t="s">
        <v>222</v>
      </c>
      <c r="I120" s="251">
        <v>21</v>
      </c>
      <c r="J120" s="155"/>
      <c r="K120" s="155"/>
      <c r="L120" s="272"/>
      <c r="M120" s="262"/>
      <c r="N120" s="155"/>
      <c r="O120" s="285"/>
      <c r="P120" s="291"/>
      <c r="R120" s="301"/>
      <c r="S120" s="312"/>
      <c r="T120" s="319"/>
    </row>
    <row r="121" spans="3:20" ht="19" customHeight="1">
      <c r="D121" s="220"/>
      <c r="E121" s="230"/>
      <c r="F121" s="100"/>
      <c r="G121" s="241"/>
      <c r="H121" s="131"/>
      <c r="I121" s="252"/>
      <c r="J121" s="160"/>
      <c r="K121" s="156"/>
      <c r="L121" s="271"/>
      <c r="M121" s="154"/>
      <c r="N121" s="154"/>
      <c r="O121" s="286"/>
      <c r="P121" s="293"/>
      <c r="R121" s="302"/>
      <c r="S121" s="311"/>
      <c r="T121" s="320"/>
    </row>
    <row r="122" spans="3:20" ht="19" customHeight="1">
      <c r="C122" s="60">
        <v>7</v>
      </c>
      <c r="D122" s="221"/>
      <c r="E122" s="229" t="s">
        <v>145</v>
      </c>
      <c r="F122" s="237"/>
      <c r="G122" s="243" t="s">
        <v>201</v>
      </c>
      <c r="H122" s="133" t="s">
        <v>222</v>
      </c>
      <c r="I122" s="251">
        <v>26</v>
      </c>
      <c r="J122" s="155"/>
      <c r="K122" s="155"/>
      <c r="L122" s="272"/>
      <c r="M122" s="262"/>
      <c r="N122" s="262"/>
      <c r="O122" s="288"/>
      <c r="P122" s="294"/>
      <c r="R122" s="301"/>
      <c r="S122" s="312"/>
      <c r="T122" s="319"/>
    </row>
    <row r="123" spans="3:20" ht="19" customHeight="1">
      <c r="D123" s="212"/>
      <c r="E123" s="230"/>
      <c r="F123" s="100"/>
      <c r="G123" s="241" t="s">
        <v>130</v>
      </c>
      <c r="H123" s="131"/>
      <c r="I123" s="252"/>
      <c r="J123" s="160"/>
      <c r="K123" s="156"/>
      <c r="L123" s="273"/>
      <c r="M123" s="157"/>
      <c r="N123" s="157"/>
      <c r="O123" s="281"/>
      <c r="P123" s="291"/>
      <c r="R123" s="302"/>
      <c r="S123" s="311"/>
      <c r="T123" s="320"/>
    </row>
    <row r="124" spans="3:20" ht="19" customHeight="1">
      <c r="C124" s="60">
        <v>8</v>
      </c>
      <c r="D124" s="221"/>
      <c r="E124" s="229" t="s">
        <v>50</v>
      </c>
      <c r="F124" s="237"/>
      <c r="G124" s="243" t="s">
        <v>264</v>
      </c>
      <c r="H124" s="133" t="s">
        <v>226</v>
      </c>
      <c r="I124" s="251">
        <v>1</v>
      </c>
      <c r="J124" s="155"/>
      <c r="K124" s="155"/>
      <c r="L124" s="272"/>
      <c r="M124" s="262"/>
      <c r="N124" s="262"/>
      <c r="O124" s="288"/>
      <c r="P124" s="292"/>
      <c r="R124" s="301"/>
      <c r="S124" s="312"/>
      <c r="T124" s="319"/>
    </row>
    <row r="125" spans="3:20" ht="19" customHeight="1">
      <c r="D125" s="212"/>
      <c r="E125" s="230"/>
      <c r="F125" s="100"/>
      <c r="G125" s="241" t="s">
        <v>277</v>
      </c>
      <c r="H125" s="131"/>
      <c r="I125" s="252"/>
      <c r="J125" s="160"/>
      <c r="K125" s="156"/>
      <c r="L125" s="271"/>
      <c r="M125" s="154"/>
      <c r="N125" s="156"/>
      <c r="O125" s="286"/>
      <c r="P125" s="293"/>
      <c r="R125" s="302"/>
      <c r="S125" s="311"/>
      <c r="T125" s="320"/>
    </row>
    <row r="126" spans="3:20" ht="19" customHeight="1">
      <c r="C126" s="60">
        <v>9</v>
      </c>
      <c r="D126" s="221"/>
      <c r="E126" s="232" t="s">
        <v>278</v>
      </c>
      <c r="F126" s="237"/>
      <c r="G126" s="243" t="s">
        <v>208</v>
      </c>
      <c r="H126" s="133" t="s">
        <v>222</v>
      </c>
      <c r="I126" s="251">
        <v>1</v>
      </c>
      <c r="J126" s="155"/>
      <c r="K126" s="155"/>
      <c r="L126" s="272"/>
      <c r="M126" s="262"/>
      <c r="N126" s="262"/>
      <c r="O126" s="289"/>
      <c r="P126" s="292"/>
      <c r="R126" s="301"/>
      <c r="S126" s="312"/>
      <c r="T126" s="319"/>
    </row>
    <row r="127" spans="3:20" ht="19" customHeight="1">
      <c r="D127" s="212"/>
      <c r="E127" s="231"/>
      <c r="F127" s="238"/>
      <c r="G127" s="241" t="s">
        <v>277</v>
      </c>
      <c r="H127" s="131"/>
      <c r="I127" s="252"/>
      <c r="J127" s="156"/>
      <c r="K127" s="156"/>
      <c r="L127" s="271"/>
      <c r="M127" s="154"/>
      <c r="N127" s="154"/>
      <c r="O127" s="281"/>
      <c r="P127" s="291"/>
      <c r="R127" s="302"/>
      <c r="S127" s="311"/>
      <c r="T127" s="320"/>
    </row>
    <row r="128" spans="3:20" ht="19" customHeight="1">
      <c r="C128" s="60">
        <v>9</v>
      </c>
      <c r="D128" s="221"/>
      <c r="E128" s="232" t="s">
        <v>278</v>
      </c>
      <c r="F128" s="237"/>
      <c r="G128" s="243" t="s">
        <v>118</v>
      </c>
      <c r="H128" s="133" t="s">
        <v>222</v>
      </c>
      <c r="I128" s="251">
        <v>4</v>
      </c>
      <c r="J128" s="155"/>
      <c r="K128" s="155"/>
      <c r="L128" s="272"/>
      <c r="M128" s="262"/>
      <c r="N128" s="155"/>
      <c r="O128" s="282"/>
      <c r="P128" s="292"/>
      <c r="R128" s="301"/>
      <c r="S128" s="312"/>
      <c r="T128" s="319"/>
    </row>
    <row r="129" spans="1:20" ht="19" customHeight="1">
      <c r="D129" s="212"/>
      <c r="E129" s="233"/>
      <c r="F129" s="324"/>
      <c r="G129" s="247"/>
      <c r="H129" s="131"/>
      <c r="I129" s="253"/>
      <c r="J129" s="160"/>
      <c r="K129" s="156"/>
      <c r="L129" s="273"/>
      <c r="M129" s="157"/>
      <c r="N129" s="157"/>
      <c r="O129" s="281"/>
      <c r="P129" s="291"/>
      <c r="R129" s="302"/>
      <c r="S129" s="311"/>
      <c r="T129" s="320"/>
    </row>
    <row r="130" spans="1:20" ht="19" customHeight="1">
      <c r="C130" s="60">
        <v>12</v>
      </c>
      <c r="D130" s="221"/>
      <c r="E130" s="232" t="s">
        <v>49</v>
      </c>
      <c r="F130" s="325"/>
      <c r="G130" s="243" t="s">
        <v>231</v>
      </c>
      <c r="H130" s="133" t="s">
        <v>222</v>
      </c>
      <c r="I130" s="251">
        <v>2</v>
      </c>
      <c r="J130" s="155"/>
      <c r="K130" s="155"/>
      <c r="L130" s="272"/>
      <c r="M130" s="262"/>
      <c r="N130" s="155"/>
      <c r="O130" s="282"/>
      <c r="P130" s="292"/>
      <c r="Q130" s="297"/>
      <c r="R130" s="301"/>
      <c r="S130" s="312"/>
      <c r="T130" s="319"/>
    </row>
    <row r="131" spans="1:20" ht="19" customHeight="1">
      <c r="D131" s="212"/>
      <c r="E131" s="226"/>
      <c r="F131" s="236"/>
      <c r="G131" s="241"/>
      <c r="H131" s="134"/>
      <c r="I131" s="253"/>
      <c r="J131" s="160"/>
      <c r="K131" s="156"/>
      <c r="L131" s="273"/>
      <c r="M131" s="157"/>
      <c r="N131" s="157"/>
      <c r="O131" s="283"/>
      <c r="P131" s="293"/>
      <c r="R131" s="302"/>
      <c r="S131" s="311"/>
      <c r="T131" s="320"/>
    </row>
    <row r="132" spans="1:20" ht="19" customHeight="1">
      <c r="C132" s="60">
        <v>10</v>
      </c>
      <c r="D132" s="221"/>
      <c r="E132" s="229" t="s">
        <v>260</v>
      </c>
      <c r="F132" s="325"/>
      <c r="G132" s="243" t="s">
        <v>231</v>
      </c>
      <c r="H132" s="133" t="s">
        <v>222</v>
      </c>
      <c r="I132" s="255">
        <v>2</v>
      </c>
      <c r="J132" s="155"/>
      <c r="K132" s="155"/>
      <c r="L132" s="272"/>
      <c r="M132" s="262"/>
      <c r="N132" s="155"/>
      <c r="O132" s="282"/>
      <c r="P132" s="292"/>
      <c r="R132" s="301"/>
      <c r="S132" s="312"/>
      <c r="T132" s="319"/>
    </row>
    <row r="133" spans="1:20" ht="19" customHeight="1">
      <c r="D133" s="212"/>
      <c r="E133" s="233"/>
      <c r="F133" s="324"/>
      <c r="G133" s="327"/>
      <c r="H133" s="131"/>
      <c r="I133" s="252"/>
      <c r="J133" s="156"/>
      <c r="K133" s="160"/>
      <c r="L133" s="271"/>
      <c r="M133" s="154"/>
      <c r="N133" s="154"/>
      <c r="O133" s="281"/>
      <c r="P133" s="291"/>
      <c r="R133" s="302"/>
      <c r="S133" s="311"/>
      <c r="T133" s="320"/>
    </row>
    <row r="134" spans="1:20" ht="19" customHeight="1">
      <c r="C134" s="60">
        <v>8</v>
      </c>
      <c r="D134" s="221"/>
      <c r="E134" s="226"/>
      <c r="F134" s="236"/>
      <c r="G134" s="241"/>
      <c r="H134" s="133"/>
      <c r="I134" s="328"/>
      <c r="J134" s="155"/>
      <c r="K134" s="155"/>
      <c r="L134" s="272"/>
      <c r="M134" s="262"/>
      <c r="N134" s="155"/>
      <c r="O134" s="282"/>
      <c r="P134" s="292"/>
      <c r="R134" s="301"/>
      <c r="S134" s="312"/>
      <c r="T134" s="319"/>
    </row>
    <row r="135" spans="1:20" ht="19" customHeight="1">
      <c r="D135" s="220"/>
      <c r="E135" s="233"/>
      <c r="F135" s="238"/>
      <c r="G135" s="244"/>
      <c r="H135" s="134"/>
      <c r="I135" s="253"/>
      <c r="J135" s="160"/>
      <c r="K135" s="160"/>
      <c r="L135" s="273"/>
      <c r="M135" s="157"/>
      <c r="N135" s="157"/>
      <c r="O135" s="283"/>
      <c r="P135" s="293"/>
      <c r="R135" s="302"/>
      <c r="S135" s="311"/>
      <c r="T135" s="320"/>
    </row>
    <row r="136" spans="1:20" ht="19" customHeight="1">
      <c r="C136" s="60">
        <v>11</v>
      </c>
      <c r="D136" s="221"/>
      <c r="E136" s="230" t="s">
        <v>238</v>
      </c>
      <c r="F136" s="100"/>
      <c r="G136" s="241"/>
      <c r="H136" s="133"/>
      <c r="I136" s="250"/>
      <c r="J136" s="155"/>
      <c r="K136" s="155"/>
      <c r="L136" s="272"/>
      <c r="M136" s="262"/>
      <c r="N136" s="155"/>
      <c r="O136" s="282"/>
      <c r="P136" s="292"/>
      <c r="Q136" s="297"/>
      <c r="R136" s="301"/>
      <c r="S136" s="312"/>
      <c r="T136" s="319"/>
    </row>
    <row r="137" spans="1:20" ht="19" customHeight="1">
      <c r="D137" s="220"/>
      <c r="E137" s="233"/>
      <c r="F137" s="100"/>
      <c r="G137" s="244"/>
      <c r="H137" s="134"/>
      <c r="I137" s="253"/>
      <c r="J137" s="160"/>
      <c r="K137" s="160"/>
      <c r="L137" s="273"/>
      <c r="M137" s="157"/>
      <c r="N137" s="157"/>
      <c r="O137" s="286"/>
      <c r="P137" s="293"/>
      <c r="R137" s="302"/>
      <c r="S137" s="311"/>
      <c r="T137" s="320"/>
    </row>
    <row r="138" spans="1:20" ht="19" customHeight="1">
      <c r="C138" s="60">
        <v>15</v>
      </c>
      <c r="D138" s="221"/>
      <c r="E138" s="230"/>
      <c r="F138" s="237"/>
      <c r="G138" s="241"/>
      <c r="H138" s="133"/>
      <c r="I138" s="251"/>
      <c r="J138" s="155"/>
      <c r="K138" s="155"/>
      <c r="L138" s="272"/>
      <c r="M138" s="262"/>
      <c r="N138" s="155"/>
      <c r="O138" s="282"/>
      <c r="P138" s="292"/>
      <c r="Q138" s="297"/>
      <c r="R138" s="301"/>
      <c r="S138" s="312"/>
      <c r="T138" s="319"/>
    </row>
    <row r="139" spans="1:20" ht="19" customHeight="1">
      <c r="D139" s="212"/>
      <c r="E139" s="233"/>
      <c r="F139" s="238"/>
      <c r="G139" s="244"/>
      <c r="H139" s="134"/>
      <c r="I139" s="253"/>
      <c r="J139" s="157"/>
      <c r="K139" s="160"/>
      <c r="L139" s="273"/>
      <c r="M139" s="157"/>
      <c r="N139" s="157"/>
      <c r="O139" s="286"/>
      <c r="P139" s="293"/>
      <c r="R139" s="303"/>
      <c r="S139" s="314"/>
      <c r="T139" s="321"/>
    </row>
    <row r="140" spans="1:20" ht="19" customHeight="1">
      <c r="C140" s="60">
        <v>16</v>
      </c>
      <c r="D140" s="222"/>
      <c r="E140" s="234"/>
      <c r="F140" s="239"/>
      <c r="G140" s="246"/>
      <c r="H140" s="135"/>
      <c r="I140" s="256"/>
      <c r="J140" s="264"/>
      <c r="K140" s="161"/>
      <c r="L140" s="274"/>
      <c r="M140" s="264"/>
      <c r="N140" s="264"/>
      <c r="O140" s="290"/>
      <c r="P140" s="295"/>
      <c r="R140" s="304"/>
      <c r="S140" s="315"/>
      <c r="T140" s="322"/>
    </row>
    <row r="141" spans="1:20" ht="20.25" customHeight="1">
      <c r="M141" s="85" t="str">
        <f>+"【"&amp;E表!$E$7&amp;"】"</f>
        <v>【富士川町上下水道課】</v>
      </c>
      <c r="N141" s="85"/>
      <c r="O141" s="85"/>
      <c r="P141" s="85"/>
      <c r="Q141" s="63"/>
    </row>
    <row r="142" spans="1:20" ht="18" customHeight="1">
      <c r="D142" s="87" t="str">
        <f>IF(B108&gt;9,"（　"&amp;DBCS(FIXED(B108,0))&amp;"　）","（ 　"&amp;DBCS(FIXED(B108,0))&amp;"　 ）")</f>
        <v>（　１０　）</v>
      </c>
      <c r="F142" s="87"/>
      <c r="G142" s="206"/>
      <c r="H142" s="87"/>
      <c r="I142" s="138"/>
      <c r="J142" s="159"/>
      <c r="K142" s="159"/>
      <c r="L142" s="138"/>
      <c r="M142" s="159"/>
      <c r="N142" s="159"/>
      <c r="O142" s="87"/>
      <c r="P142" s="87"/>
    </row>
    <row r="143" spans="1:20" s="62" customFormat="1" ht="20.25" customHeight="1">
      <c r="A143" s="60"/>
      <c r="B143" s="60"/>
      <c r="C143" s="60"/>
      <c r="D143" s="87"/>
      <c r="E143" s="206"/>
      <c r="F143" s="60"/>
      <c r="G143" s="108"/>
      <c r="H143" s="60"/>
      <c r="I143" s="61"/>
      <c r="L143" s="61"/>
      <c r="O143" s="60"/>
      <c r="P143" s="60"/>
      <c r="Q143" s="60"/>
      <c r="S143" s="63"/>
    </row>
    <row r="144" spans="1:20" s="62" customFormat="1" ht="27" customHeight="1">
      <c r="A144" s="60"/>
      <c r="B144" s="60"/>
      <c r="C144" s="60"/>
      <c r="D144" s="209"/>
      <c r="E144" s="206"/>
      <c r="F144" s="87"/>
      <c r="G144" s="206"/>
      <c r="H144" s="87"/>
      <c r="I144" s="138"/>
      <c r="J144" s="159"/>
      <c r="K144" s="159"/>
      <c r="L144" s="138"/>
      <c r="M144" s="159"/>
      <c r="N144" s="159"/>
      <c r="O144" s="87"/>
      <c r="P144" s="87"/>
      <c r="Q144" s="60"/>
      <c r="S144" s="63"/>
    </row>
    <row r="145" spans="1:20" s="62" customFormat="1" ht="15" customHeight="1">
      <c r="A145" s="60"/>
      <c r="B145" s="60"/>
      <c r="C145" s="60"/>
      <c r="D145" s="87"/>
      <c r="E145" s="206"/>
      <c r="F145" s="60"/>
      <c r="G145" s="108"/>
      <c r="H145" s="60"/>
      <c r="I145" s="61"/>
      <c r="L145" s="61"/>
      <c r="O145" s="60"/>
      <c r="P145" s="60"/>
      <c r="Q145" s="60"/>
      <c r="S145" s="63"/>
    </row>
    <row r="146" spans="1:20" s="62" customFormat="1" ht="18" customHeight="1">
      <c r="A146" s="60"/>
      <c r="B146" s="60"/>
      <c r="C146" s="60"/>
      <c r="D146" s="210" t="str">
        <f>+"第 "&amp;DBCS(FIXED(B148,0))&amp;" 号内訳明細書"</f>
        <v>第 ２ 号内訳明細書</v>
      </c>
      <c r="E146" s="60"/>
      <c r="F146" s="60"/>
      <c r="G146" s="108"/>
      <c r="H146" s="60"/>
      <c r="I146" s="61"/>
      <c r="L146" s="61"/>
      <c r="O146" s="60"/>
      <c r="P146" s="60"/>
      <c r="Q146" s="60"/>
      <c r="S146" s="63"/>
    </row>
    <row r="147" spans="1:20" s="62" customFormat="1" ht="18" customHeight="1">
      <c r="A147" s="60"/>
      <c r="B147" s="63" t="s">
        <v>41</v>
      </c>
      <c r="C147" s="60"/>
      <c r="D147" s="87"/>
      <c r="E147" s="206"/>
      <c r="F147" s="60"/>
      <c r="G147" s="108"/>
      <c r="H147" s="60"/>
      <c r="I147" s="61"/>
      <c r="L147" s="61"/>
      <c r="O147" s="277" t="str">
        <f>+"Ｎｏ,"&amp;DBCS(FIXED($B$16,0))&amp;"－"&amp;DBCS(FIXED(B149,0))&amp;" "</f>
        <v xml:space="preserve">Ｎｏ,２－４ </v>
      </c>
      <c r="P147" s="277"/>
      <c r="Q147" s="60"/>
      <c r="S147" s="63"/>
    </row>
    <row r="148" spans="1:20" s="62" customFormat="1" ht="18" customHeight="1">
      <c r="A148" s="85" t="s">
        <v>84</v>
      </c>
      <c r="B148" s="207">
        <f>$B$16</f>
        <v>2</v>
      </c>
      <c r="C148" s="60"/>
      <c r="D148" s="211"/>
      <c r="E148" s="225"/>
      <c r="F148" s="98"/>
      <c r="G148" s="240"/>
      <c r="H148" s="129"/>
      <c r="I148" s="137"/>
      <c r="J148" s="261"/>
      <c r="K148" s="261"/>
      <c r="L148" s="268"/>
      <c r="M148" s="261"/>
      <c r="N148" s="151"/>
      <c r="O148" s="129"/>
      <c r="P148" s="179"/>
      <c r="Q148" s="60"/>
      <c r="S148" s="63"/>
    </row>
    <row r="149" spans="1:20" ht="18" customHeight="1">
      <c r="A149" s="85" t="s">
        <v>84</v>
      </c>
      <c r="B149" s="207">
        <f>B105+1</f>
        <v>4</v>
      </c>
      <c r="D149" s="212"/>
      <c r="E149" s="226"/>
      <c r="F149" s="99"/>
      <c r="G149" s="241"/>
      <c r="H149" s="130"/>
      <c r="I149" s="138" t="s">
        <v>104</v>
      </c>
      <c r="J149" s="159"/>
      <c r="K149" s="152"/>
      <c r="L149" s="138" t="s">
        <v>105</v>
      </c>
      <c r="M149" s="159"/>
      <c r="N149" s="152"/>
      <c r="O149" s="130"/>
      <c r="P149" s="291" t="s">
        <v>6</v>
      </c>
      <c r="S149" s="306"/>
    </row>
    <row r="150" spans="1:20" ht="18" customHeight="1">
      <c r="D150" s="212" t="s">
        <v>70</v>
      </c>
      <c r="E150" s="226" t="s">
        <v>86</v>
      </c>
      <c r="F150" s="100" t="s">
        <v>54</v>
      </c>
      <c r="G150" s="119"/>
      <c r="H150" s="131" t="s">
        <v>8</v>
      </c>
      <c r="I150" s="139"/>
      <c r="J150" s="177"/>
      <c r="K150" s="177"/>
      <c r="L150" s="139"/>
      <c r="M150" s="177"/>
      <c r="N150" s="153"/>
      <c r="O150" s="278" t="s">
        <v>3</v>
      </c>
      <c r="P150" s="291" t="s">
        <v>44</v>
      </c>
      <c r="Q150" s="296"/>
      <c r="S150" s="305"/>
    </row>
    <row r="151" spans="1:20" ht="18" customHeight="1">
      <c r="B151" s="63" t="s">
        <v>46</v>
      </c>
      <c r="D151" s="212"/>
      <c r="E151" s="226"/>
      <c r="F151" s="99"/>
      <c r="G151" s="241"/>
      <c r="H151" s="130"/>
      <c r="I151" s="140" t="s">
        <v>9</v>
      </c>
      <c r="J151" s="146" t="s">
        <v>17</v>
      </c>
      <c r="K151" s="146" t="s">
        <v>23</v>
      </c>
      <c r="L151" s="140" t="s">
        <v>9</v>
      </c>
      <c r="M151" s="146" t="s">
        <v>17</v>
      </c>
      <c r="N151" s="146" t="s">
        <v>23</v>
      </c>
      <c r="O151" s="130"/>
      <c r="P151" s="291" t="s">
        <v>77</v>
      </c>
      <c r="Q151" s="296"/>
      <c r="R151" s="298"/>
      <c r="S151" s="307"/>
      <c r="T151" s="316"/>
    </row>
    <row r="152" spans="1:20" ht="18" customHeight="1">
      <c r="A152" s="85" t="s">
        <v>84</v>
      </c>
      <c r="B152" s="207">
        <f>B108+1</f>
        <v>11</v>
      </c>
      <c r="D152" s="213"/>
      <c r="E152" s="227"/>
      <c r="F152" s="101"/>
      <c r="G152" s="242"/>
      <c r="H152" s="132"/>
      <c r="I152" s="249"/>
      <c r="J152" s="249"/>
      <c r="K152" s="249"/>
      <c r="L152" s="249"/>
      <c r="M152" s="249"/>
      <c r="N152" s="249"/>
      <c r="O152" s="132"/>
      <c r="P152" s="182"/>
      <c r="Q152" s="296"/>
      <c r="R152" s="299"/>
      <c r="S152" s="308"/>
      <c r="T152" s="317"/>
    </row>
    <row r="153" spans="1:20" ht="19" customHeight="1">
      <c r="D153" s="214"/>
      <c r="E153" s="233"/>
      <c r="F153" s="238"/>
      <c r="G153" s="244"/>
      <c r="H153" s="134"/>
      <c r="I153" s="253"/>
      <c r="J153" s="157"/>
      <c r="K153" s="160"/>
      <c r="L153" s="273"/>
      <c r="M153" s="157"/>
      <c r="N153" s="157"/>
      <c r="O153" s="286"/>
      <c r="P153" s="293"/>
      <c r="R153" s="300"/>
      <c r="S153" s="309"/>
      <c r="T153" s="318"/>
    </row>
    <row r="154" spans="1:20" ht="19" customHeight="1">
      <c r="C154" s="60">
        <v>1</v>
      </c>
      <c r="D154" s="215"/>
      <c r="E154" s="229" t="s">
        <v>111</v>
      </c>
      <c r="F154" s="237"/>
      <c r="G154" s="243"/>
      <c r="H154" s="133"/>
      <c r="I154" s="255"/>
      <c r="J154" s="262"/>
      <c r="K154" s="155"/>
      <c r="L154" s="272"/>
      <c r="M154" s="262"/>
      <c r="N154" s="262"/>
      <c r="O154" s="338"/>
      <c r="P154" s="292"/>
      <c r="R154" s="301"/>
      <c r="S154" s="310"/>
      <c r="T154" s="319"/>
    </row>
    <row r="155" spans="1:20" ht="19" customHeight="1">
      <c r="D155" s="216"/>
      <c r="E155" s="226"/>
      <c r="F155" s="236"/>
      <c r="G155" s="241"/>
      <c r="H155" s="131"/>
      <c r="I155" s="248"/>
      <c r="J155" s="154"/>
      <c r="K155" s="156"/>
      <c r="L155" s="269"/>
      <c r="M155" s="154"/>
      <c r="N155" s="154"/>
      <c r="O155" s="279"/>
      <c r="P155" s="291"/>
      <c r="R155" s="302"/>
      <c r="S155" s="311"/>
      <c r="T155" s="320"/>
    </row>
    <row r="156" spans="1:20" ht="19" customHeight="1">
      <c r="C156" s="60">
        <v>2</v>
      </c>
      <c r="D156" s="215"/>
      <c r="E156" s="229" t="s">
        <v>144</v>
      </c>
      <c r="F156" s="237"/>
      <c r="G156" s="243" t="s">
        <v>208</v>
      </c>
      <c r="H156" s="133" t="s">
        <v>100</v>
      </c>
      <c r="I156" s="250">
        <v>81.099999999999994</v>
      </c>
      <c r="J156" s="262"/>
      <c r="K156" s="155"/>
      <c r="L156" s="270"/>
      <c r="M156" s="276"/>
      <c r="N156" s="276"/>
      <c r="O156" s="280"/>
      <c r="P156" s="292"/>
      <c r="R156" s="301"/>
      <c r="S156" s="312"/>
      <c r="T156" s="319"/>
    </row>
    <row r="157" spans="1:20" ht="19" customHeight="1">
      <c r="D157" s="220"/>
      <c r="E157" s="231"/>
      <c r="F157" s="238"/>
      <c r="G157" s="244"/>
      <c r="H157" s="134"/>
      <c r="I157" s="253"/>
      <c r="J157" s="160"/>
      <c r="K157" s="156"/>
      <c r="L157" s="273"/>
      <c r="M157" s="157"/>
      <c r="N157" s="157"/>
      <c r="O157" s="286"/>
      <c r="P157" s="293"/>
      <c r="R157" s="302"/>
      <c r="S157" s="311"/>
      <c r="T157" s="320"/>
    </row>
    <row r="158" spans="1:20" ht="19" customHeight="1">
      <c r="C158" s="60">
        <v>6</v>
      </c>
      <c r="D158" s="221"/>
      <c r="E158" s="232" t="s">
        <v>144</v>
      </c>
      <c r="F158" s="237"/>
      <c r="G158" s="243" t="s">
        <v>201</v>
      </c>
      <c r="H158" s="133" t="s">
        <v>100</v>
      </c>
      <c r="I158" s="250">
        <v>58.7</v>
      </c>
      <c r="J158" s="155"/>
      <c r="K158" s="155"/>
      <c r="L158" s="272"/>
      <c r="M158" s="262"/>
      <c r="N158" s="155"/>
      <c r="O158" s="282"/>
      <c r="P158" s="292"/>
      <c r="R158" s="301"/>
      <c r="S158" s="312"/>
      <c r="T158" s="319"/>
    </row>
    <row r="159" spans="1:20" ht="19" customHeight="1">
      <c r="D159" s="217"/>
      <c r="E159" s="226"/>
      <c r="F159" s="100"/>
      <c r="G159" s="245"/>
      <c r="H159" s="131"/>
      <c r="I159" s="252"/>
      <c r="J159" s="154"/>
      <c r="K159" s="156"/>
      <c r="L159" s="271"/>
      <c r="M159" s="154"/>
      <c r="N159" s="154"/>
      <c r="O159" s="281"/>
      <c r="P159" s="291"/>
      <c r="R159" s="302"/>
      <c r="S159" s="311"/>
      <c r="T159" s="320"/>
    </row>
    <row r="160" spans="1:20" ht="19" customHeight="1">
      <c r="C160" s="60">
        <v>3</v>
      </c>
      <c r="D160" s="215"/>
      <c r="E160" s="229" t="s">
        <v>85</v>
      </c>
      <c r="F160" s="237"/>
      <c r="G160" s="243" t="s">
        <v>208</v>
      </c>
      <c r="H160" s="133" t="s">
        <v>222</v>
      </c>
      <c r="I160" s="251">
        <v>21</v>
      </c>
      <c r="J160" s="155"/>
      <c r="K160" s="155"/>
      <c r="L160" s="272"/>
      <c r="M160" s="262"/>
      <c r="N160" s="155"/>
      <c r="O160" s="282"/>
      <c r="P160" s="292"/>
      <c r="R160" s="301"/>
      <c r="S160" s="312"/>
      <c r="T160" s="319"/>
    </row>
    <row r="161" spans="3:20" ht="19" customHeight="1">
      <c r="D161" s="218"/>
      <c r="E161" s="226"/>
      <c r="F161" s="100"/>
      <c r="G161" s="245"/>
      <c r="H161" s="131"/>
      <c r="I161" s="252"/>
      <c r="J161" s="156"/>
      <c r="K161" s="156"/>
      <c r="L161" s="271"/>
      <c r="M161" s="154"/>
      <c r="N161" s="154"/>
      <c r="O161" s="281"/>
      <c r="P161" s="291"/>
      <c r="R161" s="302"/>
      <c r="S161" s="311"/>
      <c r="T161" s="320"/>
    </row>
    <row r="162" spans="3:20" ht="19" customHeight="1">
      <c r="C162" s="60">
        <v>4</v>
      </c>
      <c r="D162" s="219"/>
      <c r="E162" s="229" t="s">
        <v>85</v>
      </c>
      <c r="F162" s="237"/>
      <c r="G162" s="243" t="s">
        <v>201</v>
      </c>
      <c r="H162" s="133" t="s">
        <v>222</v>
      </c>
      <c r="I162" s="251">
        <v>26</v>
      </c>
      <c r="J162" s="155"/>
      <c r="K162" s="155"/>
      <c r="L162" s="272"/>
      <c r="M162" s="262"/>
      <c r="N162" s="155"/>
      <c r="O162" s="282"/>
      <c r="P162" s="292"/>
      <c r="R162" s="301"/>
      <c r="S162" s="312"/>
      <c r="T162" s="319"/>
    </row>
    <row r="163" spans="3:20" ht="19" customHeight="1">
      <c r="D163" s="220"/>
      <c r="E163" s="233"/>
      <c r="F163" s="238"/>
      <c r="G163" s="326" t="s">
        <v>277</v>
      </c>
      <c r="H163" s="134"/>
      <c r="I163" s="252"/>
      <c r="J163" s="160"/>
      <c r="K163" s="156"/>
      <c r="L163" s="273"/>
      <c r="M163" s="157"/>
      <c r="N163" s="160"/>
      <c r="O163" s="281"/>
      <c r="P163" s="293"/>
      <c r="R163" s="303"/>
      <c r="S163" s="314"/>
      <c r="T163" s="321"/>
    </row>
    <row r="164" spans="3:20" ht="19" customHeight="1">
      <c r="C164" s="60">
        <v>5</v>
      </c>
      <c r="D164" s="212"/>
      <c r="E164" s="229" t="s">
        <v>150</v>
      </c>
      <c r="F164" s="237"/>
      <c r="G164" s="243" t="s">
        <v>118</v>
      </c>
      <c r="H164" s="133" t="s">
        <v>222</v>
      </c>
      <c r="I164" s="251">
        <v>4</v>
      </c>
      <c r="J164" s="263"/>
      <c r="K164" s="155"/>
      <c r="L164" s="272"/>
      <c r="M164" s="262"/>
      <c r="N164" s="155"/>
      <c r="O164" s="285"/>
      <c r="P164" s="291"/>
      <c r="R164" s="301"/>
      <c r="S164" s="312"/>
      <c r="T164" s="319"/>
    </row>
    <row r="165" spans="3:20" ht="19" customHeight="1">
      <c r="D165" s="220"/>
      <c r="E165" s="230"/>
      <c r="F165" s="100"/>
      <c r="G165" s="241" t="s">
        <v>277</v>
      </c>
      <c r="H165" s="131"/>
      <c r="I165" s="252"/>
      <c r="J165" s="160"/>
      <c r="K165" s="156"/>
      <c r="L165" s="271"/>
      <c r="M165" s="154"/>
      <c r="N165" s="154"/>
      <c r="O165" s="286"/>
      <c r="P165" s="293"/>
      <c r="R165" s="302"/>
      <c r="S165" s="311"/>
      <c r="T165" s="320"/>
    </row>
    <row r="166" spans="3:20" ht="19" customHeight="1">
      <c r="C166" s="60">
        <v>7</v>
      </c>
      <c r="D166" s="221"/>
      <c r="E166" s="229" t="s">
        <v>278</v>
      </c>
      <c r="F166" s="237"/>
      <c r="G166" s="243" t="s">
        <v>208</v>
      </c>
      <c r="H166" s="133" t="s">
        <v>222</v>
      </c>
      <c r="I166" s="251">
        <v>1</v>
      </c>
      <c r="J166" s="155"/>
      <c r="K166" s="155"/>
      <c r="L166" s="272"/>
      <c r="M166" s="262"/>
      <c r="N166" s="262"/>
      <c r="O166" s="288"/>
      <c r="P166" s="294"/>
      <c r="R166" s="301"/>
      <c r="S166" s="312"/>
      <c r="T166" s="319"/>
    </row>
    <row r="167" spans="3:20" ht="19" customHeight="1">
      <c r="D167" s="212"/>
      <c r="E167" s="230"/>
      <c r="F167" s="100"/>
      <c r="G167" s="241"/>
      <c r="H167" s="131"/>
      <c r="I167" s="252"/>
      <c r="J167" s="160"/>
      <c r="K167" s="156"/>
      <c r="L167" s="273"/>
      <c r="M167" s="157"/>
      <c r="N167" s="157"/>
      <c r="O167" s="281"/>
      <c r="P167" s="291"/>
      <c r="R167" s="302"/>
      <c r="S167" s="311"/>
      <c r="T167" s="320"/>
    </row>
    <row r="168" spans="3:20" ht="19" customHeight="1">
      <c r="C168" s="60">
        <v>8</v>
      </c>
      <c r="D168" s="221"/>
      <c r="E168" s="229"/>
      <c r="F168" s="237"/>
      <c r="G168" s="243"/>
      <c r="H168" s="133"/>
      <c r="I168" s="251"/>
      <c r="J168" s="155"/>
      <c r="K168" s="155"/>
      <c r="L168" s="272"/>
      <c r="M168" s="262"/>
      <c r="N168" s="262"/>
      <c r="O168" s="288"/>
      <c r="P168" s="292"/>
      <c r="R168" s="301"/>
      <c r="S168" s="312"/>
      <c r="T168" s="319"/>
    </row>
    <row r="169" spans="3:20" ht="19" customHeight="1">
      <c r="D169" s="212"/>
      <c r="E169" s="230"/>
      <c r="F169" s="100"/>
      <c r="G169" s="241"/>
      <c r="H169" s="131"/>
      <c r="I169" s="252"/>
      <c r="J169" s="160"/>
      <c r="K169" s="156"/>
      <c r="L169" s="271"/>
      <c r="M169" s="154"/>
      <c r="N169" s="156"/>
      <c r="O169" s="286"/>
      <c r="P169" s="293"/>
      <c r="R169" s="302"/>
      <c r="S169" s="311"/>
      <c r="T169" s="320"/>
    </row>
    <row r="170" spans="3:20" ht="19" customHeight="1">
      <c r="C170" s="60">
        <v>9</v>
      </c>
      <c r="D170" s="221"/>
      <c r="E170" s="232" t="s">
        <v>238</v>
      </c>
      <c r="F170" s="237"/>
      <c r="G170" s="243"/>
      <c r="H170" s="133"/>
      <c r="I170" s="251"/>
      <c r="J170" s="155"/>
      <c r="K170" s="155"/>
      <c r="L170" s="272"/>
      <c r="M170" s="262"/>
      <c r="N170" s="262"/>
      <c r="O170" s="289"/>
      <c r="P170" s="292"/>
      <c r="R170" s="301"/>
      <c r="S170" s="312"/>
      <c r="T170" s="319"/>
    </row>
    <row r="171" spans="3:20" ht="19" customHeight="1">
      <c r="D171" s="212"/>
      <c r="E171" s="231"/>
      <c r="F171" s="238"/>
      <c r="G171" s="241"/>
      <c r="H171" s="131"/>
      <c r="I171" s="252"/>
      <c r="J171" s="156"/>
      <c r="K171" s="156"/>
      <c r="L171" s="271"/>
      <c r="M171" s="154"/>
      <c r="N171" s="154"/>
      <c r="O171" s="281"/>
      <c r="P171" s="291"/>
      <c r="R171" s="302"/>
      <c r="S171" s="311"/>
      <c r="T171" s="320"/>
    </row>
    <row r="172" spans="3:20" ht="19" customHeight="1">
      <c r="C172" s="60">
        <v>9</v>
      </c>
      <c r="D172" s="221"/>
      <c r="E172" s="232"/>
      <c r="F172" s="237"/>
      <c r="G172" s="243"/>
      <c r="H172" s="133"/>
      <c r="I172" s="251"/>
      <c r="J172" s="155"/>
      <c r="K172" s="155"/>
      <c r="L172" s="272"/>
      <c r="M172" s="262"/>
      <c r="N172" s="155"/>
      <c r="O172" s="282"/>
      <c r="P172" s="292"/>
      <c r="R172" s="301"/>
      <c r="S172" s="312"/>
      <c r="T172" s="319"/>
    </row>
    <row r="173" spans="3:20" ht="19" customHeight="1">
      <c r="D173" s="212"/>
      <c r="E173" s="233"/>
      <c r="F173" s="324"/>
      <c r="G173" s="247"/>
      <c r="H173" s="131"/>
      <c r="I173" s="253"/>
      <c r="J173" s="160"/>
      <c r="K173" s="156"/>
      <c r="L173" s="273"/>
      <c r="M173" s="157"/>
      <c r="N173" s="157"/>
      <c r="O173" s="281"/>
      <c r="P173" s="291"/>
      <c r="R173" s="302"/>
      <c r="S173" s="311"/>
      <c r="T173" s="320"/>
    </row>
    <row r="174" spans="3:20" ht="19" customHeight="1">
      <c r="C174" s="60">
        <v>12</v>
      </c>
      <c r="D174" s="221"/>
      <c r="E174" s="232"/>
      <c r="F174" s="325"/>
      <c r="G174" s="243"/>
      <c r="H174" s="133"/>
      <c r="I174" s="251"/>
      <c r="J174" s="155"/>
      <c r="K174" s="155"/>
      <c r="L174" s="272"/>
      <c r="M174" s="262"/>
      <c r="N174" s="155"/>
      <c r="O174" s="282"/>
      <c r="P174" s="292"/>
      <c r="Q174" s="297"/>
      <c r="R174" s="301"/>
      <c r="S174" s="312"/>
      <c r="T174" s="319"/>
    </row>
    <row r="175" spans="3:20" ht="19" customHeight="1">
      <c r="D175" s="212"/>
      <c r="E175" s="226"/>
      <c r="F175" s="236"/>
      <c r="G175" s="241"/>
      <c r="H175" s="134"/>
      <c r="I175" s="253"/>
      <c r="J175" s="160"/>
      <c r="K175" s="156"/>
      <c r="L175" s="273"/>
      <c r="M175" s="157"/>
      <c r="N175" s="157"/>
      <c r="O175" s="283"/>
      <c r="P175" s="293"/>
      <c r="R175" s="302"/>
      <c r="S175" s="311"/>
      <c r="T175" s="320"/>
    </row>
    <row r="176" spans="3:20" ht="19" customHeight="1">
      <c r="C176" s="60">
        <v>10</v>
      </c>
      <c r="D176" s="221"/>
      <c r="E176" s="229" t="s">
        <v>204</v>
      </c>
      <c r="F176" s="325"/>
      <c r="G176" s="243"/>
      <c r="H176" s="133"/>
      <c r="I176" s="255"/>
      <c r="J176" s="155"/>
      <c r="K176" s="155"/>
      <c r="L176" s="272"/>
      <c r="M176" s="262"/>
      <c r="N176" s="155"/>
      <c r="O176" s="282"/>
      <c r="P176" s="292"/>
      <c r="R176" s="301"/>
      <c r="S176" s="312"/>
      <c r="T176" s="319"/>
    </row>
    <row r="177" spans="1:20" ht="19" customHeight="1">
      <c r="D177" s="212"/>
      <c r="E177" s="233"/>
      <c r="F177" s="324"/>
      <c r="G177" s="327"/>
      <c r="H177" s="131"/>
      <c r="I177" s="252"/>
      <c r="J177" s="156"/>
      <c r="K177" s="156"/>
      <c r="L177" s="271"/>
      <c r="M177" s="154"/>
      <c r="N177" s="154"/>
      <c r="O177" s="281"/>
      <c r="P177" s="291"/>
      <c r="R177" s="302"/>
      <c r="S177" s="311"/>
      <c r="T177" s="320"/>
    </row>
    <row r="178" spans="1:20" ht="19" customHeight="1">
      <c r="C178" s="60">
        <v>8</v>
      </c>
      <c r="D178" s="221"/>
      <c r="E178" s="226"/>
      <c r="F178" s="236"/>
      <c r="G178" s="241"/>
      <c r="H178" s="133"/>
      <c r="I178" s="328"/>
      <c r="J178" s="155"/>
      <c r="K178" s="155"/>
      <c r="L178" s="272"/>
      <c r="M178" s="262"/>
      <c r="N178" s="155"/>
      <c r="O178" s="282"/>
      <c r="P178" s="292"/>
      <c r="R178" s="301"/>
      <c r="S178" s="312"/>
      <c r="T178" s="319"/>
    </row>
    <row r="179" spans="1:20" ht="19" customHeight="1">
      <c r="D179" s="220"/>
      <c r="E179" s="233"/>
      <c r="F179" s="238"/>
      <c r="G179" s="244"/>
      <c r="H179" s="134"/>
      <c r="I179" s="253"/>
      <c r="J179" s="160"/>
      <c r="K179" s="267"/>
      <c r="L179" s="273"/>
      <c r="M179" s="157"/>
      <c r="N179" s="157"/>
      <c r="O179" s="283"/>
      <c r="P179" s="293"/>
      <c r="R179" s="302"/>
      <c r="S179" s="311"/>
      <c r="T179" s="320"/>
    </row>
    <row r="180" spans="1:20" ht="19" customHeight="1">
      <c r="C180" s="60">
        <v>11</v>
      </c>
      <c r="D180" s="221"/>
      <c r="E180" s="230"/>
      <c r="F180" s="100"/>
      <c r="G180" s="241"/>
      <c r="H180" s="133"/>
      <c r="I180" s="250"/>
      <c r="J180" s="155"/>
      <c r="K180" s="155"/>
      <c r="L180" s="272"/>
      <c r="M180" s="262"/>
      <c r="N180" s="155"/>
      <c r="O180" s="282"/>
      <c r="P180" s="292"/>
      <c r="Q180" s="297"/>
      <c r="R180" s="301"/>
      <c r="S180" s="312"/>
      <c r="T180" s="319"/>
    </row>
    <row r="181" spans="1:20" ht="19" customHeight="1">
      <c r="D181" s="220"/>
      <c r="E181" s="233"/>
      <c r="F181" s="100"/>
      <c r="G181" s="244"/>
      <c r="H181" s="134"/>
      <c r="I181" s="253"/>
      <c r="J181" s="160"/>
      <c r="K181" s="267"/>
      <c r="L181" s="273"/>
      <c r="M181" s="157"/>
      <c r="N181" s="157"/>
      <c r="O181" s="286"/>
      <c r="P181" s="293"/>
      <c r="R181" s="302"/>
      <c r="S181" s="311"/>
      <c r="T181" s="320"/>
    </row>
    <row r="182" spans="1:20" ht="19" customHeight="1">
      <c r="C182" s="60">
        <v>15</v>
      </c>
      <c r="D182" s="221"/>
      <c r="E182" s="230"/>
      <c r="F182" s="237"/>
      <c r="G182" s="241"/>
      <c r="H182" s="133"/>
      <c r="I182" s="250"/>
      <c r="J182" s="155"/>
      <c r="K182" s="155"/>
      <c r="L182" s="272"/>
      <c r="M182" s="262"/>
      <c r="N182" s="155"/>
      <c r="O182" s="282"/>
      <c r="P182" s="292"/>
      <c r="Q182" s="297"/>
      <c r="R182" s="301"/>
      <c r="S182" s="312"/>
      <c r="T182" s="319"/>
    </row>
    <row r="183" spans="1:20" ht="19" customHeight="1">
      <c r="D183" s="212"/>
      <c r="E183" s="233"/>
      <c r="F183" s="238"/>
      <c r="G183" s="244"/>
      <c r="H183" s="134"/>
      <c r="I183" s="253"/>
      <c r="J183" s="157"/>
      <c r="K183" s="160"/>
      <c r="L183" s="273"/>
      <c r="M183" s="157"/>
      <c r="N183" s="157"/>
      <c r="O183" s="286"/>
      <c r="P183" s="293"/>
      <c r="R183" s="303"/>
      <c r="S183" s="314"/>
      <c r="T183" s="321"/>
    </row>
    <row r="184" spans="1:20" ht="19" customHeight="1">
      <c r="C184" s="60">
        <v>16</v>
      </c>
      <c r="D184" s="222"/>
      <c r="E184" s="234"/>
      <c r="F184" s="239"/>
      <c r="G184" s="246"/>
      <c r="H184" s="135"/>
      <c r="I184" s="256"/>
      <c r="J184" s="264"/>
      <c r="K184" s="161"/>
      <c r="L184" s="274"/>
      <c r="M184" s="264"/>
      <c r="N184" s="264"/>
      <c r="O184" s="290"/>
      <c r="P184" s="295"/>
      <c r="R184" s="304"/>
      <c r="S184" s="315"/>
      <c r="T184" s="322"/>
    </row>
    <row r="185" spans="1:20" ht="20.25" customHeight="1">
      <c r="M185" s="85" t="str">
        <f>+"【"&amp;E表!$E$7&amp;"】"</f>
        <v>【富士川町上下水道課】</v>
      </c>
      <c r="N185" s="85"/>
      <c r="O185" s="85"/>
      <c r="P185" s="85"/>
      <c r="Q185" s="63"/>
    </row>
    <row r="186" spans="1:20" ht="18" customHeight="1">
      <c r="D186" s="87" t="str">
        <f>IF(B152&gt;9,"（　"&amp;DBCS(FIXED(B152,0))&amp;"　）","（ 　"&amp;DBCS(FIXED(B152,0))&amp;"　 ）")</f>
        <v>（　１１　）</v>
      </c>
      <c r="F186" s="87"/>
      <c r="G186" s="206"/>
      <c r="H186" s="87"/>
      <c r="I186" s="138"/>
      <c r="J186" s="159"/>
      <c r="K186" s="159"/>
      <c r="L186" s="138"/>
      <c r="M186" s="159"/>
      <c r="N186" s="159"/>
      <c r="O186" s="87"/>
      <c r="P186" s="87"/>
    </row>
    <row r="187" spans="1:20" s="62" customFormat="1" ht="18" customHeight="1">
      <c r="A187" s="60"/>
      <c r="B187" s="60"/>
      <c r="C187" s="60"/>
      <c r="D187" s="210" t="str">
        <f>+"第 "&amp;DBCS(FIXED(B189,0))&amp;" 号内訳明細書"</f>
        <v>第 ２ 号内訳明細書</v>
      </c>
      <c r="E187" s="60"/>
      <c r="F187" s="60"/>
      <c r="G187" s="108"/>
      <c r="H187" s="60"/>
      <c r="I187" s="61"/>
      <c r="L187" s="61"/>
      <c r="O187" s="60"/>
      <c r="P187" s="60"/>
      <c r="Q187" s="60"/>
      <c r="S187" s="63"/>
    </row>
    <row r="188" spans="1:20" s="62" customFormat="1" ht="18" customHeight="1">
      <c r="A188" s="60"/>
      <c r="B188" s="63" t="s">
        <v>41</v>
      </c>
      <c r="C188" s="60"/>
      <c r="D188" s="87"/>
      <c r="E188" s="206"/>
      <c r="F188" s="60"/>
      <c r="G188" s="108"/>
      <c r="H188" s="60"/>
      <c r="I188" s="61"/>
      <c r="L188" s="61"/>
      <c r="O188" s="277" t="str">
        <f>+"Ｎｏ,"&amp;DBCS(FIXED($B$16,0))&amp;"－"&amp;DBCS(FIXED(B190,0))&amp;" "</f>
        <v xml:space="preserve">Ｎｏ,２－５ </v>
      </c>
      <c r="P188" s="277"/>
      <c r="Q188" s="60"/>
      <c r="S188" s="63"/>
    </row>
    <row r="189" spans="1:20" s="62" customFormat="1" ht="18" customHeight="1">
      <c r="A189" s="85" t="s">
        <v>84</v>
      </c>
      <c r="B189" s="207">
        <f>$B$16</f>
        <v>2</v>
      </c>
      <c r="C189" s="60"/>
      <c r="D189" s="211"/>
      <c r="E189" s="225"/>
      <c r="F189" s="98"/>
      <c r="G189" s="240"/>
      <c r="H189" s="129"/>
      <c r="I189" s="137"/>
      <c r="J189" s="261"/>
      <c r="K189" s="261"/>
      <c r="L189" s="268"/>
      <c r="M189" s="261"/>
      <c r="N189" s="151"/>
      <c r="O189" s="129"/>
      <c r="P189" s="179"/>
      <c r="Q189" s="60"/>
      <c r="S189" s="63"/>
    </row>
    <row r="190" spans="1:20" ht="18" customHeight="1">
      <c r="A190" s="85" t="s">
        <v>84</v>
      </c>
      <c r="B190" s="207">
        <f>B149+1</f>
        <v>5</v>
      </c>
      <c r="D190" s="212"/>
      <c r="E190" s="226"/>
      <c r="F190" s="99"/>
      <c r="G190" s="241"/>
      <c r="H190" s="130"/>
      <c r="I190" s="138" t="s">
        <v>104</v>
      </c>
      <c r="J190" s="159"/>
      <c r="K190" s="152"/>
      <c r="L190" s="138" t="s">
        <v>105</v>
      </c>
      <c r="M190" s="159"/>
      <c r="N190" s="152"/>
      <c r="O190" s="130"/>
      <c r="P190" s="291" t="s">
        <v>6</v>
      </c>
      <c r="S190" s="306"/>
    </row>
    <row r="191" spans="1:20" ht="18" customHeight="1">
      <c r="D191" s="212" t="s">
        <v>70</v>
      </c>
      <c r="E191" s="226" t="s">
        <v>86</v>
      </c>
      <c r="F191" s="100" t="s">
        <v>54</v>
      </c>
      <c r="G191" s="119"/>
      <c r="H191" s="131" t="s">
        <v>8</v>
      </c>
      <c r="I191" s="139"/>
      <c r="J191" s="177"/>
      <c r="K191" s="177"/>
      <c r="L191" s="139"/>
      <c r="M191" s="177"/>
      <c r="N191" s="153"/>
      <c r="O191" s="278" t="s">
        <v>3</v>
      </c>
      <c r="P191" s="291" t="s">
        <v>44</v>
      </c>
      <c r="Q191" s="296"/>
      <c r="S191" s="305"/>
    </row>
    <row r="192" spans="1:20" ht="18" customHeight="1">
      <c r="B192" s="63" t="s">
        <v>46</v>
      </c>
      <c r="D192" s="212"/>
      <c r="E192" s="226"/>
      <c r="F192" s="99"/>
      <c r="G192" s="241"/>
      <c r="H192" s="130"/>
      <c r="I192" s="140" t="s">
        <v>9</v>
      </c>
      <c r="J192" s="146" t="s">
        <v>17</v>
      </c>
      <c r="K192" s="146" t="s">
        <v>23</v>
      </c>
      <c r="L192" s="140" t="s">
        <v>9</v>
      </c>
      <c r="M192" s="146" t="s">
        <v>17</v>
      </c>
      <c r="N192" s="146" t="s">
        <v>23</v>
      </c>
      <c r="O192" s="130"/>
      <c r="P192" s="291" t="s">
        <v>77</v>
      </c>
      <c r="Q192" s="296"/>
      <c r="R192" s="298"/>
      <c r="S192" s="307"/>
      <c r="T192" s="316"/>
    </row>
    <row r="193" spans="1:20" ht="18" customHeight="1">
      <c r="A193" s="85" t="s">
        <v>84</v>
      </c>
      <c r="B193" s="207">
        <f>B152+1</f>
        <v>12</v>
      </c>
      <c r="D193" s="213"/>
      <c r="E193" s="227"/>
      <c r="F193" s="101"/>
      <c r="G193" s="242"/>
      <c r="H193" s="132"/>
      <c r="I193" s="249"/>
      <c r="J193" s="249"/>
      <c r="K193" s="249"/>
      <c r="L193" s="249"/>
      <c r="M193" s="249"/>
      <c r="N193" s="249"/>
      <c r="O193" s="132"/>
      <c r="P193" s="182"/>
      <c r="Q193" s="296"/>
      <c r="R193" s="299"/>
      <c r="S193" s="308"/>
      <c r="T193" s="317"/>
    </row>
    <row r="194" spans="1:20" ht="19" customHeight="1">
      <c r="D194" s="214"/>
      <c r="E194" s="228"/>
      <c r="F194" s="236"/>
      <c r="G194" s="241"/>
      <c r="H194" s="131"/>
      <c r="I194" s="248"/>
      <c r="J194" s="154"/>
      <c r="K194" s="156"/>
      <c r="L194" s="269"/>
      <c r="M194" s="154"/>
      <c r="N194" s="154"/>
      <c r="O194" s="279"/>
      <c r="P194" s="291"/>
      <c r="R194" s="300"/>
      <c r="S194" s="309"/>
      <c r="T194" s="318"/>
    </row>
    <row r="195" spans="1:20" ht="19" customHeight="1">
      <c r="C195" s="60">
        <v>1</v>
      </c>
      <c r="D195" s="215" t="s">
        <v>227</v>
      </c>
      <c r="E195" s="229"/>
      <c r="F195" s="237"/>
      <c r="G195" s="243"/>
      <c r="H195" s="133"/>
      <c r="I195" s="250"/>
      <c r="J195" s="262"/>
      <c r="K195" s="155"/>
      <c r="L195" s="270"/>
      <c r="M195" s="276"/>
      <c r="N195" s="276"/>
      <c r="O195" s="280"/>
      <c r="P195" s="292"/>
      <c r="R195" s="301"/>
      <c r="S195" s="310"/>
      <c r="T195" s="319"/>
    </row>
    <row r="196" spans="1:20" ht="19" customHeight="1">
      <c r="D196" s="216"/>
      <c r="E196" s="226"/>
      <c r="F196" s="100"/>
      <c r="G196" s="241"/>
      <c r="H196" s="131"/>
      <c r="I196" s="252"/>
      <c r="J196" s="154"/>
      <c r="K196" s="266"/>
      <c r="L196" s="271"/>
      <c r="M196" s="154"/>
      <c r="N196" s="154"/>
      <c r="O196" s="281"/>
      <c r="P196" s="291"/>
      <c r="R196" s="302"/>
      <c r="S196" s="311"/>
      <c r="T196" s="320"/>
    </row>
    <row r="197" spans="1:20" ht="19" customHeight="1">
      <c r="C197" s="60">
        <v>2</v>
      </c>
      <c r="D197" s="215"/>
      <c r="E197" s="229" t="s">
        <v>16</v>
      </c>
      <c r="F197" s="237"/>
      <c r="G197" s="243" t="s">
        <v>252</v>
      </c>
      <c r="H197" s="133" t="s">
        <v>100</v>
      </c>
      <c r="I197" s="251">
        <v>2</v>
      </c>
      <c r="J197" s="155"/>
      <c r="K197" s="155"/>
      <c r="L197" s="272"/>
      <c r="M197" s="262"/>
      <c r="N197" s="155"/>
      <c r="O197" s="282"/>
      <c r="P197" s="292"/>
      <c r="R197" s="301"/>
      <c r="S197" s="312"/>
      <c r="T197" s="319"/>
    </row>
    <row r="198" spans="1:20" ht="19" customHeight="1">
      <c r="D198" s="217"/>
      <c r="E198" s="226"/>
      <c r="F198" s="100"/>
      <c r="G198" s="244"/>
      <c r="H198" s="131"/>
      <c r="I198" s="252"/>
      <c r="J198" s="156"/>
      <c r="K198" s="266"/>
      <c r="L198" s="271"/>
      <c r="M198" s="154"/>
      <c r="N198" s="154"/>
      <c r="O198" s="281"/>
      <c r="P198" s="291"/>
      <c r="R198" s="302"/>
      <c r="S198" s="311"/>
      <c r="T198" s="320"/>
    </row>
    <row r="199" spans="1:20" ht="19" customHeight="1">
      <c r="C199" s="60">
        <v>3</v>
      </c>
      <c r="D199" s="215"/>
      <c r="E199" s="229" t="s">
        <v>7</v>
      </c>
      <c r="F199" s="237"/>
      <c r="G199" s="243" t="s">
        <v>253</v>
      </c>
      <c r="H199" s="133" t="s">
        <v>190</v>
      </c>
      <c r="I199" s="251">
        <v>1</v>
      </c>
      <c r="J199" s="155"/>
      <c r="K199" s="155"/>
      <c r="L199" s="272"/>
      <c r="M199" s="262"/>
      <c r="N199" s="155"/>
      <c r="O199" s="282"/>
      <c r="P199" s="292"/>
      <c r="R199" s="301"/>
      <c r="S199" s="312"/>
      <c r="T199" s="319"/>
    </row>
    <row r="200" spans="1:20" ht="19" customHeight="1">
      <c r="D200" s="218"/>
      <c r="E200" s="226"/>
      <c r="F200" s="100"/>
      <c r="G200" s="244"/>
      <c r="H200" s="131"/>
      <c r="I200" s="252"/>
      <c r="J200" s="160"/>
      <c r="K200" s="266"/>
      <c r="L200" s="273"/>
      <c r="M200" s="157"/>
      <c r="N200" s="157"/>
      <c r="O200" s="286"/>
      <c r="P200" s="291"/>
      <c r="R200" s="302"/>
      <c r="S200" s="311"/>
      <c r="T200" s="320"/>
    </row>
    <row r="201" spans="1:20" ht="19" customHeight="1">
      <c r="C201" s="60">
        <v>4</v>
      </c>
      <c r="D201" s="219"/>
      <c r="E201" s="232" t="s">
        <v>245</v>
      </c>
      <c r="F201" s="237"/>
      <c r="G201" s="243" t="s">
        <v>131</v>
      </c>
      <c r="H201" s="133" t="s">
        <v>197</v>
      </c>
      <c r="I201" s="251">
        <v>1</v>
      </c>
      <c r="J201" s="155"/>
      <c r="K201" s="155"/>
      <c r="L201" s="272"/>
      <c r="M201" s="262"/>
      <c r="N201" s="155"/>
      <c r="O201" s="282"/>
      <c r="P201" s="292"/>
      <c r="R201" s="301"/>
      <c r="S201" s="312"/>
      <c r="T201" s="319"/>
    </row>
    <row r="202" spans="1:20" ht="19" customHeight="1">
      <c r="D202" s="220"/>
      <c r="E202" s="226"/>
      <c r="F202" s="100"/>
      <c r="G202" s="245" t="s">
        <v>141</v>
      </c>
      <c r="H202" s="131"/>
      <c r="I202" s="253"/>
      <c r="J202" s="160"/>
      <c r="K202" s="266"/>
      <c r="L202" s="273"/>
      <c r="M202" s="157"/>
      <c r="N202" s="160"/>
      <c r="O202" s="281"/>
      <c r="P202" s="293"/>
      <c r="R202" s="303"/>
      <c r="S202" s="314"/>
      <c r="T202" s="321"/>
    </row>
    <row r="203" spans="1:20" ht="19" customHeight="1">
      <c r="C203" s="60">
        <v>5</v>
      </c>
      <c r="D203" s="212"/>
      <c r="E203" s="232" t="s">
        <v>178</v>
      </c>
      <c r="F203" s="237"/>
      <c r="G203" s="243" t="s">
        <v>218</v>
      </c>
      <c r="H203" s="133" t="s">
        <v>197</v>
      </c>
      <c r="I203" s="155">
        <v>1</v>
      </c>
      <c r="J203" s="263"/>
      <c r="K203" s="155"/>
      <c r="L203" s="271"/>
      <c r="M203" s="154"/>
      <c r="N203" s="156"/>
      <c r="O203" s="285"/>
      <c r="P203" s="291"/>
      <c r="R203" s="301"/>
      <c r="S203" s="312"/>
      <c r="T203" s="319"/>
    </row>
    <row r="204" spans="1:20" ht="19" customHeight="1">
      <c r="D204" s="220"/>
      <c r="E204" s="226"/>
      <c r="F204" s="100"/>
      <c r="G204" s="244" t="s">
        <v>207</v>
      </c>
      <c r="H204" s="131"/>
      <c r="I204" s="252"/>
      <c r="J204" s="160"/>
      <c r="K204" s="266"/>
      <c r="L204" s="273"/>
      <c r="M204" s="157"/>
      <c r="N204" s="157"/>
      <c r="O204" s="286"/>
      <c r="P204" s="340"/>
      <c r="R204" s="302"/>
      <c r="S204" s="311"/>
      <c r="T204" s="320"/>
    </row>
    <row r="205" spans="1:20" ht="19" customHeight="1">
      <c r="C205" s="60">
        <v>6</v>
      </c>
      <c r="D205" s="221"/>
      <c r="E205" s="232" t="s">
        <v>230</v>
      </c>
      <c r="F205" s="237"/>
      <c r="G205" s="243" t="s">
        <v>125</v>
      </c>
      <c r="H205" s="133" t="s">
        <v>190</v>
      </c>
      <c r="I205" s="251">
        <v>1</v>
      </c>
      <c r="J205" s="155"/>
      <c r="K205" s="155"/>
      <c r="L205" s="272"/>
      <c r="M205" s="262"/>
      <c r="N205" s="155"/>
      <c r="O205" s="282"/>
      <c r="P205" s="292"/>
      <c r="R205" s="301"/>
      <c r="S205" s="312"/>
      <c r="T205" s="319"/>
    </row>
    <row r="206" spans="1:20" ht="19" customHeight="1">
      <c r="D206" s="220"/>
      <c r="E206" s="226"/>
      <c r="F206" s="100"/>
      <c r="G206" s="245" t="s">
        <v>256</v>
      </c>
      <c r="H206" s="131"/>
      <c r="I206" s="253"/>
      <c r="J206" s="331"/>
      <c r="K206" s="160"/>
      <c r="L206" s="335"/>
      <c r="M206" s="157"/>
      <c r="N206" s="157"/>
      <c r="O206" s="283"/>
      <c r="P206" s="293"/>
      <c r="R206" s="302"/>
      <c r="S206" s="311"/>
      <c r="T206" s="320"/>
    </row>
    <row r="207" spans="1:20" ht="19" customHeight="1">
      <c r="C207" s="60">
        <v>7</v>
      </c>
      <c r="D207" s="221"/>
      <c r="E207" s="232" t="s">
        <v>251</v>
      </c>
      <c r="F207" s="237"/>
      <c r="G207" s="243" t="s">
        <v>164</v>
      </c>
      <c r="H207" s="133" t="s">
        <v>190</v>
      </c>
      <c r="I207" s="255">
        <v>1</v>
      </c>
      <c r="J207" s="332"/>
      <c r="K207" s="155"/>
      <c r="L207" s="336"/>
      <c r="M207" s="262"/>
      <c r="N207" s="155"/>
      <c r="O207" s="282"/>
      <c r="P207" s="292"/>
      <c r="R207" s="301"/>
      <c r="S207" s="312"/>
      <c r="T207" s="319"/>
    </row>
    <row r="208" spans="1:20" ht="19" customHeight="1">
      <c r="D208" s="212"/>
      <c r="E208" s="233"/>
      <c r="F208" s="238"/>
      <c r="G208" s="241" t="s">
        <v>73</v>
      </c>
      <c r="H208" s="131"/>
      <c r="I208" s="248"/>
      <c r="J208" s="331"/>
      <c r="K208" s="266"/>
      <c r="L208" s="337"/>
      <c r="M208" s="154"/>
      <c r="N208" s="154"/>
      <c r="O208" s="286"/>
      <c r="P208" s="293"/>
      <c r="R208" s="302"/>
      <c r="S208" s="311"/>
      <c r="T208" s="320"/>
    </row>
    <row r="209" spans="3:20" ht="19" customHeight="1">
      <c r="C209" s="60">
        <v>8</v>
      </c>
      <c r="D209" s="221"/>
      <c r="E209" s="229" t="s">
        <v>134</v>
      </c>
      <c r="F209" s="237"/>
      <c r="G209" s="243" t="s">
        <v>270</v>
      </c>
      <c r="H209" s="133" t="s">
        <v>197</v>
      </c>
      <c r="I209" s="250">
        <v>0.2</v>
      </c>
      <c r="J209" s="332"/>
      <c r="K209" s="155"/>
      <c r="L209" s="336"/>
      <c r="M209" s="262"/>
      <c r="N209" s="262"/>
      <c r="O209" s="288"/>
      <c r="P209" s="294"/>
      <c r="R209" s="301"/>
      <c r="S209" s="312"/>
      <c r="T209" s="319"/>
    </row>
    <row r="210" spans="3:20" ht="19" customHeight="1">
      <c r="D210" s="212"/>
      <c r="E210" s="233"/>
      <c r="F210" s="238"/>
      <c r="G210" s="241"/>
      <c r="H210" s="131"/>
      <c r="I210" s="248"/>
      <c r="J210" s="331"/>
      <c r="K210" s="160"/>
      <c r="L210" s="335"/>
      <c r="M210" s="157"/>
      <c r="N210" s="157"/>
      <c r="O210" s="281"/>
      <c r="P210" s="291"/>
      <c r="R210" s="302"/>
      <c r="S210" s="311"/>
      <c r="T210" s="320"/>
    </row>
    <row r="211" spans="3:20" ht="19" customHeight="1">
      <c r="C211" s="60">
        <v>9</v>
      </c>
      <c r="D211" s="221"/>
      <c r="E211" s="229" t="s">
        <v>122</v>
      </c>
      <c r="F211" s="237"/>
      <c r="G211" s="243" t="s">
        <v>157</v>
      </c>
      <c r="H211" s="133" t="s">
        <v>197</v>
      </c>
      <c r="I211" s="250">
        <v>0.2</v>
      </c>
      <c r="J211" s="332"/>
      <c r="K211" s="265"/>
      <c r="L211" s="336"/>
      <c r="M211" s="262"/>
      <c r="N211" s="262"/>
      <c r="O211" s="288"/>
      <c r="P211" s="292"/>
      <c r="R211" s="301"/>
      <c r="S211" s="312"/>
      <c r="T211" s="319"/>
    </row>
    <row r="212" spans="3:20" ht="19" customHeight="1">
      <c r="D212" s="212"/>
      <c r="E212" s="233"/>
      <c r="F212" s="238"/>
      <c r="G212" s="244" t="s">
        <v>249</v>
      </c>
      <c r="H212" s="131"/>
      <c r="I212" s="248"/>
      <c r="J212" s="331"/>
      <c r="K212" s="266"/>
      <c r="L212" s="337"/>
      <c r="M212" s="154"/>
      <c r="N212" s="156"/>
      <c r="O212" s="286"/>
      <c r="P212" s="293"/>
      <c r="R212" s="302"/>
      <c r="S212" s="311"/>
      <c r="T212" s="320"/>
    </row>
    <row r="213" spans="3:20" ht="19" customHeight="1">
      <c r="C213" s="60">
        <v>10</v>
      </c>
      <c r="D213" s="221"/>
      <c r="E213" s="229" t="s">
        <v>134</v>
      </c>
      <c r="F213" s="237"/>
      <c r="G213" s="243" t="s">
        <v>113</v>
      </c>
      <c r="H213" s="133" t="s">
        <v>197</v>
      </c>
      <c r="I213" s="250">
        <v>0.1</v>
      </c>
      <c r="J213" s="332"/>
      <c r="K213" s="155"/>
      <c r="L213" s="336"/>
      <c r="M213" s="262"/>
      <c r="N213" s="262"/>
      <c r="O213" s="289"/>
      <c r="P213" s="292"/>
      <c r="R213" s="301"/>
      <c r="S213" s="312"/>
      <c r="T213" s="319"/>
    </row>
    <row r="214" spans="3:20" ht="19" customHeight="1">
      <c r="D214" s="212"/>
      <c r="E214" s="233"/>
      <c r="F214" s="238"/>
      <c r="G214" s="244"/>
      <c r="H214" s="131"/>
      <c r="I214" s="248"/>
      <c r="J214" s="331"/>
      <c r="K214" s="160"/>
      <c r="L214" s="337"/>
      <c r="M214" s="154"/>
      <c r="N214" s="156"/>
      <c r="O214" s="286"/>
      <c r="P214" s="293"/>
      <c r="R214" s="302"/>
      <c r="S214" s="311"/>
      <c r="T214" s="320"/>
    </row>
    <row r="215" spans="3:20" ht="19" customHeight="1">
      <c r="C215" s="60">
        <v>11</v>
      </c>
      <c r="D215" s="221"/>
      <c r="E215" s="229" t="s">
        <v>95</v>
      </c>
      <c r="F215" s="237"/>
      <c r="G215" s="243" t="s">
        <v>160</v>
      </c>
      <c r="H215" s="133" t="s">
        <v>197</v>
      </c>
      <c r="I215" s="250">
        <v>0.1</v>
      </c>
      <c r="J215" s="332"/>
      <c r="K215" s="155"/>
      <c r="L215" s="336"/>
      <c r="M215" s="262"/>
      <c r="N215" s="262"/>
      <c r="O215" s="289"/>
      <c r="P215" s="292"/>
      <c r="Q215" s="297"/>
      <c r="R215" s="301"/>
      <c r="S215" s="312"/>
      <c r="T215" s="319"/>
    </row>
    <row r="216" spans="3:20" ht="19" customHeight="1">
      <c r="D216" s="212"/>
      <c r="E216" s="226"/>
      <c r="F216" s="100"/>
      <c r="G216" s="241"/>
      <c r="H216" s="131"/>
      <c r="I216" s="252"/>
      <c r="J216" s="333"/>
      <c r="K216" s="266"/>
      <c r="L216" s="337"/>
      <c r="M216" s="154"/>
      <c r="N216" s="154"/>
      <c r="O216" s="281"/>
      <c r="P216" s="291"/>
      <c r="R216" s="302"/>
      <c r="S216" s="311"/>
      <c r="T216" s="320"/>
    </row>
    <row r="217" spans="3:20" ht="19" customHeight="1">
      <c r="C217" s="60">
        <v>12</v>
      </c>
      <c r="D217" s="221"/>
      <c r="E217" s="229"/>
      <c r="F217" s="237"/>
      <c r="G217" s="243"/>
      <c r="H217" s="133"/>
      <c r="I217" s="251"/>
      <c r="J217" s="334"/>
      <c r="K217" s="265"/>
      <c r="L217" s="336"/>
      <c r="M217" s="262"/>
      <c r="N217" s="155"/>
      <c r="O217" s="282"/>
      <c r="P217" s="292"/>
      <c r="R217" s="301"/>
      <c r="S217" s="312"/>
      <c r="T217" s="319"/>
    </row>
    <row r="218" spans="3:20" ht="19" customHeight="1">
      <c r="D218" s="212"/>
      <c r="E218" s="226"/>
      <c r="F218" s="100"/>
      <c r="G218" s="241"/>
      <c r="H218" s="131"/>
      <c r="I218" s="252"/>
      <c r="J218" s="333"/>
      <c r="K218" s="160"/>
      <c r="L218" s="337"/>
      <c r="M218" s="154"/>
      <c r="N218" s="154"/>
      <c r="O218" s="281"/>
      <c r="P218" s="291"/>
      <c r="R218" s="302"/>
      <c r="S218" s="311"/>
      <c r="T218" s="320"/>
    </row>
    <row r="219" spans="3:20" ht="19" customHeight="1">
      <c r="C219" s="60">
        <v>13</v>
      </c>
      <c r="D219" s="221"/>
      <c r="E219" s="229" t="s">
        <v>204</v>
      </c>
      <c r="F219" s="237"/>
      <c r="G219" s="243"/>
      <c r="H219" s="133"/>
      <c r="I219" s="251"/>
      <c r="J219" s="332"/>
      <c r="K219" s="155"/>
      <c r="L219" s="336"/>
      <c r="M219" s="262"/>
      <c r="N219" s="155"/>
      <c r="O219" s="282"/>
      <c r="P219" s="292"/>
      <c r="R219" s="301"/>
      <c r="S219" s="312"/>
      <c r="T219" s="319"/>
    </row>
    <row r="220" spans="3:20" ht="19" customHeight="1">
      <c r="D220" s="220"/>
      <c r="E220" s="226"/>
      <c r="F220" s="100"/>
      <c r="G220" s="241"/>
      <c r="H220" s="131"/>
      <c r="I220" s="253"/>
      <c r="J220" s="160"/>
      <c r="K220" s="266"/>
      <c r="L220" s="273"/>
      <c r="M220" s="157"/>
      <c r="N220" s="157"/>
      <c r="O220" s="283"/>
      <c r="P220" s="293"/>
      <c r="R220" s="302"/>
      <c r="S220" s="311"/>
      <c r="T220" s="320"/>
    </row>
    <row r="221" spans="3:20" ht="19" customHeight="1">
      <c r="C221" s="60">
        <v>14</v>
      </c>
      <c r="D221" s="221"/>
      <c r="E221" s="232"/>
      <c r="F221" s="237"/>
      <c r="G221" s="243"/>
      <c r="H221" s="133"/>
      <c r="I221" s="255"/>
      <c r="J221" s="155"/>
      <c r="K221" s="155"/>
      <c r="L221" s="272"/>
      <c r="M221" s="262"/>
      <c r="N221" s="155"/>
      <c r="O221" s="282"/>
      <c r="P221" s="292"/>
      <c r="Q221" s="297"/>
      <c r="R221" s="301"/>
      <c r="S221" s="312"/>
      <c r="T221" s="319"/>
    </row>
    <row r="222" spans="3:20" ht="19" customHeight="1">
      <c r="D222" s="220"/>
      <c r="E222" s="226"/>
      <c r="F222" s="100"/>
      <c r="G222" s="241"/>
      <c r="H222" s="131"/>
      <c r="I222" s="259"/>
      <c r="J222" s="160"/>
      <c r="K222" s="160"/>
      <c r="L222" s="273"/>
      <c r="M222" s="157"/>
      <c r="N222" s="157"/>
      <c r="O222" s="283"/>
      <c r="P222" s="293"/>
      <c r="R222" s="302"/>
      <c r="S222" s="311"/>
      <c r="T222" s="320"/>
    </row>
    <row r="223" spans="3:20" ht="19" customHeight="1">
      <c r="C223" s="60">
        <v>15</v>
      </c>
      <c r="D223" s="221"/>
      <c r="E223" s="232" t="s">
        <v>186</v>
      </c>
      <c r="F223" s="237"/>
      <c r="G223" s="243"/>
      <c r="H223" s="133"/>
      <c r="I223" s="258"/>
      <c r="J223" s="155"/>
      <c r="K223" s="155"/>
      <c r="L223" s="272"/>
      <c r="M223" s="262"/>
      <c r="N223" s="155"/>
      <c r="O223" s="282"/>
      <c r="P223" s="292"/>
      <c r="Q223" s="297"/>
      <c r="R223" s="301"/>
      <c r="S223" s="312"/>
      <c r="T223" s="319"/>
    </row>
    <row r="224" spans="3:20" ht="19" customHeight="1">
      <c r="D224" s="212"/>
      <c r="E224" s="233"/>
      <c r="F224" s="238"/>
      <c r="G224" s="244"/>
      <c r="H224" s="134"/>
      <c r="I224" s="253"/>
      <c r="J224" s="157"/>
      <c r="K224" s="266"/>
      <c r="L224" s="273"/>
      <c r="M224" s="157"/>
      <c r="N224" s="157"/>
      <c r="O224" s="286"/>
      <c r="P224" s="293"/>
      <c r="R224" s="303"/>
      <c r="S224" s="314"/>
      <c r="T224" s="321"/>
    </row>
    <row r="225" spans="3:20" ht="19" customHeight="1">
      <c r="C225" s="60">
        <v>16</v>
      </c>
      <c r="D225" s="222"/>
      <c r="E225" s="234"/>
      <c r="F225" s="239"/>
      <c r="G225" s="246"/>
      <c r="H225" s="135"/>
      <c r="I225" s="329"/>
      <c r="J225" s="264"/>
      <c r="K225" s="161"/>
      <c r="L225" s="274"/>
      <c r="M225" s="264"/>
      <c r="N225" s="264"/>
      <c r="O225" s="339"/>
      <c r="P225" s="295"/>
      <c r="R225" s="304"/>
      <c r="S225" s="315"/>
      <c r="T225" s="322"/>
    </row>
    <row r="226" spans="3:20" ht="20.25" customHeight="1">
      <c r="M226" s="85" t="str">
        <f>+"【"&amp;E表!$E$7&amp;"】"</f>
        <v>【富士川町上下水道課】</v>
      </c>
      <c r="N226" s="85"/>
      <c r="O226" s="85"/>
      <c r="P226" s="85"/>
      <c r="Q226" s="63"/>
    </row>
    <row r="227" spans="3:20" ht="18" customHeight="1">
      <c r="D227" s="87" t="str">
        <f>IF(B193&gt;9,"（　"&amp;DBCS(FIXED(B193,0))&amp;"　）","（ 　"&amp;DBCS(FIXED(B193,0))&amp;"　 ）")</f>
        <v>（　１２　）</v>
      </c>
      <c r="F227" s="87"/>
      <c r="G227" s="206"/>
      <c r="H227" s="87"/>
      <c r="I227" s="138"/>
      <c r="J227" s="159"/>
      <c r="K227" s="159"/>
      <c r="L227" s="138"/>
      <c r="M227" s="159"/>
      <c r="N227" s="159"/>
      <c r="O227" s="87"/>
      <c r="P227" s="87"/>
    </row>
  </sheetData>
  <mergeCells count="56">
    <mergeCell ref="M5:N5"/>
    <mergeCell ref="D14:E14"/>
    <mergeCell ref="O15:P15"/>
    <mergeCell ref="F18:G18"/>
    <mergeCell ref="M53:P53"/>
    <mergeCell ref="D58:E58"/>
    <mergeCell ref="O59:P59"/>
    <mergeCell ref="F62:G62"/>
    <mergeCell ref="M97:P97"/>
    <mergeCell ref="D102:E102"/>
    <mergeCell ref="O103:P103"/>
    <mergeCell ref="F106:G106"/>
    <mergeCell ref="M141:P141"/>
    <mergeCell ref="D146:E146"/>
    <mergeCell ref="O147:P147"/>
    <mergeCell ref="F150:G150"/>
    <mergeCell ref="M185:P185"/>
    <mergeCell ref="D187:E187"/>
    <mergeCell ref="O188:P188"/>
    <mergeCell ref="F191:G191"/>
    <mergeCell ref="M226:P226"/>
    <mergeCell ref="S17:S18"/>
    <mergeCell ref="I19:I20"/>
    <mergeCell ref="J19:J20"/>
    <mergeCell ref="K19:K20"/>
    <mergeCell ref="L19:L20"/>
    <mergeCell ref="M19:M20"/>
    <mergeCell ref="N19:N20"/>
    <mergeCell ref="S61:S62"/>
    <mergeCell ref="I63:I64"/>
    <mergeCell ref="J63:J64"/>
    <mergeCell ref="K63:K64"/>
    <mergeCell ref="L63:L64"/>
    <mergeCell ref="M63:M64"/>
    <mergeCell ref="N63:N64"/>
    <mergeCell ref="S105:S106"/>
    <mergeCell ref="I107:I108"/>
    <mergeCell ref="J107:J108"/>
    <mergeCell ref="K107:K108"/>
    <mergeCell ref="L107:L108"/>
    <mergeCell ref="M107:M108"/>
    <mergeCell ref="N107:N108"/>
    <mergeCell ref="S149:S150"/>
    <mergeCell ref="I151:I152"/>
    <mergeCell ref="J151:J152"/>
    <mergeCell ref="K151:K152"/>
    <mergeCell ref="L151:L152"/>
    <mergeCell ref="M151:M152"/>
    <mergeCell ref="N151:N152"/>
    <mergeCell ref="S190:S191"/>
    <mergeCell ref="I192:I193"/>
    <mergeCell ref="J192:J193"/>
    <mergeCell ref="K192:K193"/>
    <mergeCell ref="L192:L193"/>
    <mergeCell ref="M192:M193"/>
    <mergeCell ref="N192:N193"/>
  </mergeCells>
  <phoneticPr fontId="60"/>
  <printOptions horizontalCentered="1" verticalCentered="1"/>
  <pageMargins left="0" right="0" top="0.59055118110236227" bottom="0" header="0" footer="0"/>
  <pageSetup paperSize="9" scale="67" fitToWidth="1" fitToHeight="1" orientation="landscape" usePrinterDefaults="1" horizontalDpi="300" verticalDpi="300" r:id="rId1"/>
  <headerFooter alignWithMargins="0"/>
  <rowBreaks count="4" manualBreakCount="4">
    <brk id="54" min="3" max="15" man="1"/>
    <brk id="98" min="3" max="15" man="1"/>
    <brk id="142" max="16383" man="1"/>
    <brk id="186" min="3" max="15" man="1"/>
  </rowBreaks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T142"/>
  <sheetViews>
    <sheetView topLeftCell="A116" zoomScale="70" zoomScaleNormal="70" workbookViewId="0">
      <selection activeCell="G132" sqref="G132"/>
    </sheetView>
  </sheetViews>
  <sheetFormatPr defaultColWidth="8.78515625" defaultRowHeight="17.25"/>
  <cols>
    <col min="1" max="1" width="7.7109375" style="60" customWidth="1"/>
    <col min="2" max="2" width="10.7109375" style="60" customWidth="1"/>
    <col min="3" max="3" width="4.7109375" style="60" customWidth="1"/>
    <col min="4" max="4" width="7.7109375" style="87" customWidth="1"/>
    <col min="5" max="5" width="21.7109375" style="206" customWidth="1"/>
    <col min="6" max="6" width="0.92578125" style="60" customWidth="1"/>
    <col min="7" max="7" width="21.2109375" style="108" customWidth="1"/>
    <col min="8" max="8" width="5.7109375" style="60" customWidth="1"/>
    <col min="9" max="9" width="9.7109375" style="61" customWidth="1"/>
    <col min="10" max="11" width="12.7109375" style="62" customWidth="1"/>
    <col min="12" max="12" width="9.7109375" style="61" customWidth="1"/>
    <col min="13" max="14" width="12.7109375" style="62" customWidth="1"/>
    <col min="15" max="15" width="20.7109375" style="60" customWidth="1"/>
    <col min="16" max="16" width="5.7109375" style="60" customWidth="1"/>
    <col min="17" max="17" width="1.7109375" style="60" customWidth="1"/>
    <col min="18" max="18" width="12.7109375" style="62" customWidth="1"/>
    <col min="19" max="19" width="5.7109375" style="63" customWidth="1"/>
    <col min="20" max="20" width="12.7109375" style="60" customWidth="1"/>
    <col min="21" max="16384" width="8.78515625" style="60"/>
  </cols>
  <sheetData>
    <row r="1" spans="1:19">
      <c r="A1" s="60" t="s">
        <v>76</v>
      </c>
    </row>
    <row r="2" spans="1:19">
      <c r="D2" s="87" t="s">
        <v>25</v>
      </c>
      <c r="J2" s="159"/>
      <c r="K2" s="159"/>
      <c r="M2" s="204"/>
      <c r="P2" s="159"/>
      <c r="Q2" s="159"/>
    </row>
    <row r="3" spans="1:19">
      <c r="D3" s="87" t="s">
        <v>48</v>
      </c>
      <c r="J3" s="204"/>
      <c r="K3" s="204"/>
      <c r="M3" s="275"/>
      <c r="P3" s="62"/>
      <c r="Q3" s="62"/>
    </row>
    <row r="4" spans="1:19">
      <c r="D4" s="87" t="s">
        <v>28</v>
      </c>
      <c r="I4" s="248"/>
      <c r="P4" s="62"/>
      <c r="Q4" s="62"/>
    </row>
    <row r="5" spans="1:19">
      <c r="J5" s="159"/>
      <c r="K5" s="159"/>
      <c r="M5" s="204"/>
      <c r="N5" s="204"/>
      <c r="P5" s="62"/>
      <c r="Q5" s="62"/>
    </row>
    <row r="6" spans="1:19">
      <c r="J6" s="204"/>
      <c r="K6" s="204"/>
      <c r="P6" s="62"/>
      <c r="Q6" s="62"/>
    </row>
    <row r="7" spans="1:19">
      <c r="I7" s="248"/>
      <c r="J7" s="260"/>
      <c r="K7" s="252"/>
      <c r="P7" s="62"/>
      <c r="Q7" s="62"/>
    </row>
    <row r="8" spans="1:19">
      <c r="J8" s="260"/>
      <c r="K8" s="252"/>
      <c r="P8" s="62"/>
      <c r="Q8" s="62"/>
    </row>
    <row r="9" spans="1:19" ht="25" customHeight="1">
      <c r="D9" s="87" t="s">
        <v>79</v>
      </c>
    </row>
    <row r="10" spans="1:19" ht="25" customHeight="1">
      <c r="D10" s="208" t="s">
        <v>82</v>
      </c>
      <c r="E10" s="224"/>
    </row>
    <row r="11" spans="1:19" s="62" customFormat="1" ht="20.25" customHeight="1">
      <c r="A11" s="60"/>
      <c r="B11" s="60"/>
      <c r="C11" s="60"/>
      <c r="D11" s="87"/>
      <c r="E11" s="206"/>
      <c r="F11" s="60"/>
      <c r="G11" s="108"/>
      <c r="H11" s="60"/>
      <c r="I11" s="61"/>
      <c r="L11" s="61"/>
      <c r="O11" s="60"/>
      <c r="P11" s="60"/>
      <c r="Q11" s="60"/>
      <c r="S11" s="63"/>
    </row>
    <row r="12" spans="1:19" s="62" customFormat="1" ht="27" customHeight="1">
      <c r="A12" s="60"/>
      <c r="B12" s="60"/>
      <c r="C12" s="60"/>
      <c r="D12" s="209" t="str">
        <f>+" "&amp;$D$10&amp;" 　　内訳書 "</f>
        <v xml:space="preserve"> 給水管工事φ20 　　内訳書 </v>
      </c>
      <c r="E12" s="206"/>
      <c r="F12" s="87"/>
      <c r="G12" s="206"/>
      <c r="H12" s="87"/>
      <c r="I12" s="138"/>
      <c r="J12" s="159"/>
      <c r="K12" s="159"/>
      <c r="L12" s="138"/>
      <c r="M12" s="159"/>
      <c r="N12" s="159"/>
      <c r="O12" s="87"/>
      <c r="P12" s="87"/>
      <c r="Q12" s="60"/>
      <c r="S12" s="63"/>
    </row>
    <row r="13" spans="1:19" s="62" customFormat="1" ht="15" customHeight="1">
      <c r="A13" s="60"/>
      <c r="B13" s="60"/>
      <c r="C13" s="60"/>
      <c r="D13" s="87"/>
      <c r="E13" s="206"/>
      <c r="F13" s="60"/>
      <c r="G13" s="108"/>
      <c r="H13" s="60"/>
      <c r="I13" s="61"/>
      <c r="L13" s="61"/>
      <c r="O13" s="60"/>
      <c r="P13" s="60"/>
      <c r="Q13" s="60"/>
      <c r="S13" s="63"/>
    </row>
    <row r="14" spans="1:19" s="62" customFormat="1" ht="18" customHeight="1">
      <c r="A14" s="60"/>
      <c r="B14" s="60"/>
      <c r="C14" s="60"/>
      <c r="D14" s="210" t="str">
        <f>+"第 "&amp;DBCS(FIXED(B16,0))&amp;" 号内訳明細書"</f>
        <v>第 ３ 号内訳明細書</v>
      </c>
      <c r="E14" s="60"/>
      <c r="F14" s="60"/>
      <c r="G14" s="108"/>
      <c r="H14" s="60"/>
      <c r="I14" s="61"/>
      <c r="L14" s="61"/>
      <c r="O14" s="60"/>
      <c r="P14" s="60"/>
      <c r="Q14" s="60"/>
      <c r="S14" s="63"/>
    </row>
    <row r="15" spans="1:19" s="62" customFormat="1" ht="18" customHeight="1">
      <c r="A15" s="60"/>
      <c r="B15" s="63" t="s">
        <v>41</v>
      </c>
      <c r="C15" s="60"/>
      <c r="D15" s="87"/>
      <c r="E15" s="206"/>
      <c r="F15" s="60"/>
      <c r="G15" s="108"/>
      <c r="H15" s="60"/>
      <c r="I15" s="61"/>
      <c r="L15" s="61"/>
      <c r="O15" s="277" t="str">
        <f>+"Ｎｏ,"&amp;DBCS(FIXED($B$16,0))&amp;"－"&amp;DBCS(FIXED(B17,0))&amp;" "</f>
        <v xml:space="preserve">Ｎｏ,３－１ </v>
      </c>
      <c r="P15" s="277"/>
      <c r="Q15" s="60"/>
      <c r="S15" s="63"/>
    </row>
    <row r="16" spans="1:19" s="62" customFormat="1" ht="18" customHeight="1">
      <c r="A16" s="85" t="s">
        <v>84</v>
      </c>
      <c r="B16" s="207">
        <v>3</v>
      </c>
      <c r="C16" s="60"/>
      <c r="D16" s="211"/>
      <c r="E16" s="225"/>
      <c r="F16" s="98"/>
      <c r="G16" s="240"/>
      <c r="H16" s="129"/>
      <c r="I16" s="137"/>
      <c r="J16" s="261"/>
      <c r="K16" s="261"/>
      <c r="L16" s="268"/>
      <c r="M16" s="261"/>
      <c r="N16" s="151"/>
      <c r="O16" s="129"/>
      <c r="P16" s="179"/>
      <c r="Q16" s="60"/>
      <c r="S16" s="63"/>
    </row>
    <row r="17" spans="1:20" ht="18" customHeight="1">
      <c r="A17" s="85" t="s">
        <v>84</v>
      </c>
      <c r="B17" s="207">
        <v>1</v>
      </c>
      <c r="D17" s="212"/>
      <c r="E17" s="226"/>
      <c r="F17" s="99"/>
      <c r="G17" s="241"/>
      <c r="H17" s="130"/>
      <c r="I17" s="138" t="s">
        <v>104</v>
      </c>
      <c r="J17" s="159"/>
      <c r="K17" s="152"/>
      <c r="L17" s="138" t="s">
        <v>105</v>
      </c>
      <c r="M17" s="159"/>
      <c r="N17" s="152"/>
      <c r="O17" s="130"/>
      <c r="P17" s="291" t="s">
        <v>6</v>
      </c>
      <c r="S17" s="306"/>
    </row>
    <row r="18" spans="1:20" ht="18" customHeight="1">
      <c r="D18" s="212" t="s">
        <v>70</v>
      </c>
      <c r="E18" s="226" t="s">
        <v>86</v>
      </c>
      <c r="F18" s="100" t="s">
        <v>54</v>
      </c>
      <c r="G18" s="119"/>
      <c r="H18" s="131" t="s">
        <v>8</v>
      </c>
      <c r="I18" s="139"/>
      <c r="J18" s="177"/>
      <c r="K18" s="177"/>
      <c r="L18" s="139"/>
      <c r="M18" s="177"/>
      <c r="N18" s="153"/>
      <c r="O18" s="278" t="s">
        <v>3</v>
      </c>
      <c r="P18" s="291" t="s">
        <v>44</v>
      </c>
      <c r="Q18" s="296"/>
      <c r="S18" s="305"/>
    </row>
    <row r="19" spans="1:20" ht="18" customHeight="1">
      <c r="B19" s="63" t="s">
        <v>46</v>
      </c>
      <c r="D19" s="212"/>
      <c r="E19" s="226"/>
      <c r="F19" s="99"/>
      <c r="G19" s="241"/>
      <c r="H19" s="130"/>
      <c r="I19" s="140" t="s">
        <v>9</v>
      </c>
      <c r="J19" s="146" t="s">
        <v>17</v>
      </c>
      <c r="K19" s="146" t="s">
        <v>23</v>
      </c>
      <c r="L19" s="140" t="s">
        <v>9</v>
      </c>
      <c r="M19" s="146" t="s">
        <v>17</v>
      </c>
      <c r="N19" s="146" t="s">
        <v>23</v>
      </c>
      <c r="O19" s="130"/>
      <c r="P19" s="291" t="s">
        <v>77</v>
      </c>
      <c r="Q19" s="296"/>
      <c r="R19" s="298"/>
      <c r="S19" s="307"/>
      <c r="T19" s="316"/>
    </row>
    <row r="20" spans="1:20" ht="18" customHeight="1">
      <c r="A20" s="85" t="s">
        <v>84</v>
      </c>
      <c r="B20" s="207">
        <f>'②仮設管工事50，20，13'!B193+1</f>
        <v>13</v>
      </c>
      <c r="D20" s="213"/>
      <c r="E20" s="227"/>
      <c r="F20" s="101"/>
      <c r="G20" s="242"/>
      <c r="H20" s="132"/>
      <c r="I20" s="249"/>
      <c r="J20" s="249"/>
      <c r="K20" s="249"/>
      <c r="L20" s="249"/>
      <c r="M20" s="249"/>
      <c r="N20" s="249"/>
      <c r="O20" s="132"/>
      <c r="P20" s="182"/>
      <c r="Q20" s="296"/>
      <c r="R20" s="299"/>
      <c r="S20" s="308"/>
      <c r="T20" s="317"/>
    </row>
    <row r="21" spans="1:20" ht="19" customHeight="1">
      <c r="D21" s="214"/>
      <c r="E21" s="228"/>
      <c r="F21" s="236"/>
      <c r="G21" s="241"/>
      <c r="H21" s="131"/>
      <c r="I21" s="248"/>
      <c r="J21" s="154"/>
      <c r="K21" s="156"/>
      <c r="L21" s="269"/>
      <c r="M21" s="154"/>
      <c r="N21" s="154"/>
      <c r="O21" s="279"/>
      <c r="P21" s="291"/>
      <c r="R21" s="300"/>
      <c r="S21" s="309"/>
      <c r="T21" s="318"/>
    </row>
    <row r="22" spans="1:20" ht="19" customHeight="1">
      <c r="C22" s="60">
        <v>1</v>
      </c>
      <c r="D22" s="215" t="s">
        <v>115</v>
      </c>
      <c r="E22" s="229"/>
      <c r="F22" s="237"/>
      <c r="G22" s="243"/>
      <c r="H22" s="133"/>
      <c r="I22" s="250"/>
      <c r="J22" s="262"/>
      <c r="K22" s="155"/>
      <c r="L22" s="270"/>
      <c r="M22" s="276"/>
      <c r="N22" s="276"/>
      <c r="O22" s="280"/>
      <c r="P22" s="292"/>
      <c r="R22" s="301"/>
      <c r="S22" s="310"/>
      <c r="T22" s="319"/>
    </row>
    <row r="23" spans="1:20" ht="19" customHeight="1">
      <c r="D23" s="216"/>
      <c r="E23" s="231"/>
      <c r="F23" s="238"/>
      <c r="G23" s="244"/>
      <c r="H23" s="134"/>
      <c r="I23" s="253"/>
      <c r="J23" s="160"/>
      <c r="K23" s="266"/>
      <c r="L23" s="273"/>
      <c r="M23" s="157"/>
      <c r="N23" s="160"/>
      <c r="O23" s="281"/>
      <c r="P23" s="291"/>
      <c r="R23" s="302"/>
      <c r="S23" s="311"/>
      <c r="T23" s="320"/>
    </row>
    <row r="24" spans="1:20" ht="19" customHeight="1">
      <c r="C24" s="60">
        <v>2</v>
      </c>
      <c r="D24" s="215"/>
      <c r="E24" s="232" t="s">
        <v>258</v>
      </c>
      <c r="F24" s="100"/>
      <c r="G24" s="241" t="s">
        <v>117</v>
      </c>
      <c r="H24" s="133" t="s">
        <v>135</v>
      </c>
      <c r="I24" s="257">
        <v>5</v>
      </c>
      <c r="J24" s="265"/>
      <c r="K24" s="155"/>
      <c r="L24" s="272"/>
      <c r="M24" s="262"/>
      <c r="N24" s="155"/>
      <c r="O24" s="282"/>
      <c r="P24" s="292"/>
      <c r="R24" s="301"/>
      <c r="S24" s="312"/>
      <c r="T24" s="319"/>
    </row>
    <row r="25" spans="1:20" ht="19" customHeight="1">
      <c r="D25" s="217"/>
      <c r="E25" s="230"/>
      <c r="F25" s="238"/>
      <c r="G25" s="244" t="s">
        <v>211</v>
      </c>
      <c r="H25" s="131"/>
      <c r="I25" s="252"/>
      <c r="J25" s="156"/>
      <c r="K25" s="266"/>
      <c r="L25" s="271"/>
      <c r="M25" s="154"/>
      <c r="N25" s="154"/>
      <c r="O25" s="281"/>
      <c r="P25" s="291"/>
      <c r="R25" s="302"/>
      <c r="S25" s="311"/>
      <c r="T25" s="320"/>
    </row>
    <row r="26" spans="1:20" ht="19" customHeight="1">
      <c r="C26" s="60">
        <v>3</v>
      </c>
      <c r="D26" s="215"/>
      <c r="E26" s="229" t="s">
        <v>176</v>
      </c>
      <c r="F26" s="237"/>
      <c r="G26" s="243" t="s">
        <v>22</v>
      </c>
      <c r="H26" s="133" t="s">
        <v>206</v>
      </c>
      <c r="I26" s="251">
        <v>6</v>
      </c>
      <c r="J26" s="155"/>
      <c r="K26" s="155"/>
      <c r="L26" s="272"/>
      <c r="M26" s="262"/>
      <c r="N26" s="155"/>
      <c r="O26" s="282"/>
      <c r="P26" s="292"/>
      <c r="R26" s="301"/>
      <c r="S26" s="312"/>
      <c r="T26" s="319"/>
    </row>
    <row r="27" spans="1:20" ht="19" customHeight="1">
      <c r="D27" s="218"/>
      <c r="E27" s="231"/>
      <c r="F27" s="238"/>
      <c r="G27" s="244" t="s">
        <v>241</v>
      </c>
      <c r="H27" s="134"/>
      <c r="I27" s="252"/>
      <c r="J27" s="156"/>
      <c r="K27" s="266"/>
      <c r="L27" s="273"/>
      <c r="M27" s="157"/>
      <c r="N27" s="157"/>
      <c r="O27" s="281"/>
      <c r="P27" s="291"/>
      <c r="R27" s="302"/>
      <c r="S27" s="311"/>
      <c r="T27" s="320"/>
    </row>
    <row r="28" spans="1:20" ht="19" customHeight="1">
      <c r="C28" s="60">
        <v>4</v>
      </c>
      <c r="D28" s="219"/>
      <c r="E28" s="232" t="s">
        <v>161</v>
      </c>
      <c r="F28" s="237"/>
      <c r="G28" s="243" t="s">
        <v>240</v>
      </c>
      <c r="H28" s="133" t="s">
        <v>114</v>
      </c>
      <c r="I28" s="251">
        <v>6</v>
      </c>
      <c r="J28" s="155"/>
      <c r="K28" s="155"/>
      <c r="L28" s="272"/>
      <c r="M28" s="262"/>
      <c r="N28" s="155"/>
      <c r="O28" s="282"/>
      <c r="P28" s="292"/>
      <c r="R28" s="301"/>
      <c r="S28" s="312"/>
      <c r="T28" s="319"/>
    </row>
    <row r="29" spans="1:20" ht="19" customHeight="1">
      <c r="D29" s="220"/>
      <c r="E29" s="230"/>
      <c r="F29" s="100"/>
      <c r="G29" s="245" t="s">
        <v>92</v>
      </c>
      <c r="H29" s="131"/>
      <c r="I29" s="252"/>
      <c r="J29" s="156"/>
      <c r="K29" s="266"/>
      <c r="L29" s="271"/>
      <c r="M29" s="154"/>
      <c r="N29" s="154"/>
      <c r="O29" s="281"/>
      <c r="P29" s="293"/>
      <c r="R29" s="303"/>
      <c r="S29" s="311"/>
      <c r="T29" s="320"/>
    </row>
    <row r="30" spans="1:20" ht="19" customHeight="1">
      <c r="C30" s="60">
        <v>5</v>
      </c>
      <c r="D30" s="212"/>
      <c r="E30" s="229" t="s">
        <v>209</v>
      </c>
      <c r="F30" s="237"/>
      <c r="G30" s="243" t="s">
        <v>201</v>
      </c>
      <c r="H30" s="133" t="s">
        <v>114</v>
      </c>
      <c r="I30" s="251">
        <v>6</v>
      </c>
      <c r="J30" s="155"/>
      <c r="K30" s="155"/>
      <c r="L30" s="272"/>
      <c r="M30" s="262"/>
      <c r="N30" s="155"/>
      <c r="O30" s="282"/>
      <c r="P30" s="291"/>
      <c r="R30" s="301"/>
      <c r="S30" s="312"/>
      <c r="T30" s="319"/>
    </row>
    <row r="31" spans="1:20" ht="19" customHeight="1">
      <c r="D31" s="220"/>
      <c r="E31" s="231"/>
      <c r="F31" s="238"/>
      <c r="G31" s="244"/>
      <c r="H31" s="134"/>
      <c r="I31" s="253"/>
      <c r="J31" s="160"/>
      <c r="K31" s="266"/>
      <c r="L31" s="273"/>
      <c r="M31" s="157"/>
      <c r="N31" s="157"/>
      <c r="O31" s="281"/>
      <c r="P31" s="293"/>
      <c r="R31" s="303"/>
      <c r="S31" s="311"/>
      <c r="T31" s="320"/>
    </row>
    <row r="32" spans="1:20" ht="19" customHeight="1">
      <c r="C32" s="60">
        <v>6</v>
      </c>
      <c r="D32" s="221"/>
      <c r="E32" s="229" t="s">
        <v>184</v>
      </c>
      <c r="F32" s="237"/>
      <c r="G32" s="243" t="s">
        <v>201</v>
      </c>
      <c r="H32" s="133" t="s">
        <v>114</v>
      </c>
      <c r="I32" s="255">
        <v>12</v>
      </c>
      <c r="J32" s="155"/>
      <c r="K32" s="155"/>
      <c r="L32" s="272"/>
      <c r="M32" s="262"/>
      <c r="N32" s="155"/>
      <c r="O32" s="282"/>
      <c r="P32" s="291"/>
      <c r="R32" s="301"/>
      <c r="S32" s="312"/>
      <c r="T32" s="319"/>
    </row>
    <row r="33" spans="3:20" ht="19" customHeight="1">
      <c r="D33" s="220"/>
      <c r="E33" s="231"/>
      <c r="F33" s="238"/>
      <c r="G33" s="244"/>
      <c r="H33" s="134"/>
      <c r="I33" s="252"/>
      <c r="J33" s="160"/>
      <c r="K33" s="266"/>
      <c r="L33" s="273"/>
      <c r="M33" s="157"/>
      <c r="N33" s="157"/>
      <c r="O33" s="281"/>
      <c r="P33" s="293"/>
      <c r="R33" s="302"/>
      <c r="S33" s="311"/>
      <c r="T33" s="320"/>
    </row>
    <row r="34" spans="3:20" ht="19" customHeight="1">
      <c r="C34" s="60">
        <v>7</v>
      </c>
      <c r="D34" s="221"/>
      <c r="E34" s="232" t="s">
        <v>163</v>
      </c>
      <c r="F34" s="237"/>
      <c r="G34" s="243" t="s">
        <v>235</v>
      </c>
      <c r="H34" s="133" t="s">
        <v>114</v>
      </c>
      <c r="I34" s="251">
        <v>14</v>
      </c>
      <c r="J34" s="155"/>
      <c r="K34" s="155"/>
      <c r="L34" s="272"/>
      <c r="M34" s="262"/>
      <c r="N34" s="155"/>
      <c r="O34" s="282"/>
      <c r="P34" s="294"/>
      <c r="R34" s="301"/>
      <c r="S34" s="312"/>
      <c r="T34" s="319"/>
    </row>
    <row r="35" spans="3:20" ht="19" customHeight="1">
      <c r="D35" s="212"/>
      <c r="E35" s="230"/>
      <c r="F35" s="100"/>
      <c r="G35" s="241"/>
      <c r="H35" s="131"/>
      <c r="I35" s="252"/>
      <c r="J35" s="160"/>
      <c r="K35" s="266"/>
      <c r="L35" s="273"/>
      <c r="M35" s="157"/>
      <c r="N35" s="157"/>
      <c r="O35" s="281"/>
      <c r="P35" s="291"/>
      <c r="R35" s="302"/>
      <c r="S35" s="311"/>
      <c r="T35" s="320"/>
    </row>
    <row r="36" spans="3:20" ht="19" customHeight="1">
      <c r="C36" s="60">
        <v>8</v>
      </c>
      <c r="D36" s="221"/>
      <c r="E36" s="229" t="s">
        <v>163</v>
      </c>
      <c r="F36" s="237"/>
      <c r="G36" s="243" t="s">
        <v>109</v>
      </c>
      <c r="H36" s="133" t="s">
        <v>114</v>
      </c>
      <c r="I36" s="251">
        <v>2</v>
      </c>
      <c r="J36" s="155"/>
      <c r="K36" s="155"/>
      <c r="L36" s="272"/>
      <c r="M36" s="262"/>
      <c r="N36" s="262"/>
      <c r="O36" s="282"/>
      <c r="P36" s="292"/>
      <c r="R36" s="301"/>
      <c r="S36" s="312"/>
      <c r="T36" s="319"/>
    </row>
    <row r="37" spans="3:20" ht="19" customHeight="1">
      <c r="D37" s="212"/>
      <c r="E37" s="226"/>
      <c r="F37" s="100"/>
      <c r="G37" s="241"/>
      <c r="H37" s="131"/>
      <c r="I37" s="252"/>
      <c r="J37" s="160"/>
      <c r="K37" s="266"/>
      <c r="L37" s="271"/>
      <c r="M37" s="154"/>
      <c r="N37" s="154"/>
      <c r="O37" s="281"/>
      <c r="P37" s="291"/>
      <c r="R37" s="302"/>
      <c r="S37" s="311"/>
      <c r="T37" s="320"/>
    </row>
    <row r="38" spans="3:20" ht="19" customHeight="1">
      <c r="C38" s="60">
        <v>12</v>
      </c>
      <c r="D38" s="221"/>
      <c r="E38" s="229"/>
      <c r="F38" s="237"/>
      <c r="G38" s="243"/>
      <c r="H38" s="133"/>
      <c r="I38" s="251"/>
      <c r="J38" s="155"/>
      <c r="K38" s="155"/>
      <c r="L38" s="272"/>
      <c r="M38" s="262"/>
      <c r="N38" s="155"/>
      <c r="O38" s="282"/>
      <c r="P38" s="292"/>
      <c r="Q38" s="297"/>
      <c r="R38" s="301"/>
      <c r="S38" s="312"/>
      <c r="T38" s="319"/>
    </row>
    <row r="39" spans="3:20" ht="19" customHeight="1">
      <c r="D39" s="212"/>
      <c r="E39" s="230"/>
      <c r="F39" s="100"/>
      <c r="G39" s="244"/>
      <c r="H39" s="131"/>
      <c r="I39" s="252"/>
      <c r="J39" s="160"/>
      <c r="K39" s="266"/>
      <c r="L39" s="271"/>
      <c r="M39" s="154"/>
      <c r="N39" s="154"/>
      <c r="O39" s="281"/>
      <c r="P39" s="293"/>
      <c r="R39" s="302"/>
      <c r="S39" s="311"/>
      <c r="T39" s="320"/>
    </row>
    <row r="40" spans="3:20" ht="19" customHeight="1">
      <c r="C40" s="60">
        <v>9</v>
      </c>
      <c r="D40" s="221"/>
      <c r="E40" s="229" t="s">
        <v>124</v>
      </c>
      <c r="F40" s="237"/>
      <c r="G40" s="243"/>
      <c r="H40" s="133"/>
      <c r="I40" s="251"/>
      <c r="J40" s="155"/>
      <c r="K40" s="155"/>
      <c r="L40" s="272"/>
      <c r="M40" s="262"/>
      <c r="N40" s="155"/>
      <c r="O40" s="282"/>
      <c r="P40" s="292"/>
      <c r="R40" s="301"/>
      <c r="S40" s="312"/>
      <c r="T40" s="319"/>
    </row>
    <row r="41" spans="3:20" ht="19" customHeight="1">
      <c r="D41" s="212"/>
      <c r="E41" s="231"/>
      <c r="F41" s="238"/>
      <c r="G41" s="244"/>
      <c r="H41" s="134"/>
      <c r="I41" s="253"/>
      <c r="J41" s="160"/>
      <c r="K41" s="266"/>
      <c r="L41" s="273"/>
      <c r="M41" s="157"/>
      <c r="N41" s="157"/>
      <c r="O41" s="281"/>
      <c r="P41" s="291"/>
      <c r="R41" s="302"/>
      <c r="S41" s="311"/>
      <c r="T41" s="320"/>
    </row>
    <row r="42" spans="3:20" ht="19" customHeight="1">
      <c r="C42" s="60">
        <v>9</v>
      </c>
      <c r="D42" s="221"/>
      <c r="E42" s="229" t="s">
        <v>204</v>
      </c>
      <c r="F42" s="237"/>
      <c r="G42" s="243"/>
      <c r="H42" s="133"/>
      <c r="I42" s="255"/>
      <c r="J42" s="155"/>
      <c r="K42" s="155"/>
      <c r="L42" s="272"/>
      <c r="M42" s="262"/>
      <c r="N42" s="155"/>
      <c r="O42" s="282"/>
      <c r="P42" s="292"/>
      <c r="R42" s="301"/>
      <c r="S42" s="312"/>
      <c r="T42" s="319"/>
    </row>
    <row r="43" spans="3:20" ht="19" customHeight="1">
      <c r="D43" s="212"/>
      <c r="E43" s="233"/>
      <c r="F43" s="238"/>
      <c r="G43" s="244"/>
      <c r="H43" s="134"/>
      <c r="I43" s="253"/>
      <c r="J43" s="160"/>
      <c r="K43" s="266"/>
      <c r="L43" s="273"/>
      <c r="M43" s="157"/>
      <c r="N43" s="157"/>
      <c r="O43" s="283"/>
      <c r="P43" s="293"/>
      <c r="R43" s="302"/>
      <c r="S43" s="311"/>
      <c r="T43" s="320"/>
    </row>
    <row r="44" spans="3:20" ht="19" customHeight="1">
      <c r="C44" s="60">
        <v>10</v>
      </c>
      <c r="D44" s="221"/>
      <c r="E44" s="232"/>
      <c r="F44" s="237"/>
      <c r="G44" s="243"/>
      <c r="H44" s="133"/>
      <c r="I44" s="255"/>
      <c r="J44" s="155"/>
      <c r="K44" s="155"/>
      <c r="L44" s="272"/>
      <c r="M44" s="262"/>
      <c r="N44" s="155"/>
      <c r="O44" s="282"/>
      <c r="P44" s="292"/>
      <c r="R44" s="301"/>
      <c r="S44" s="312"/>
      <c r="T44" s="319"/>
    </row>
    <row r="45" spans="3:20" ht="19" customHeight="1">
      <c r="D45" s="212"/>
      <c r="E45" s="230"/>
      <c r="F45" s="100"/>
      <c r="G45" s="245"/>
      <c r="H45" s="131"/>
      <c r="I45" s="252"/>
      <c r="J45" s="160"/>
      <c r="K45" s="266"/>
      <c r="L45" s="271"/>
      <c r="M45" s="154"/>
      <c r="N45" s="154"/>
      <c r="O45" s="281"/>
      <c r="P45" s="291"/>
      <c r="R45" s="302"/>
      <c r="S45" s="311"/>
      <c r="T45" s="320"/>
    </row>
    <row r="46" spans="3:20" ht="19" customHeight="1">
      <c r="C46" s="60">
        <v>8</v>
      </c>
      <c r="D46" s="221"/>
      <c r="E46" s="229"/>
      <c r="F46" s="237"/>
      <c r="G46" s="243"/>
      <c r="H46" s="133"/>
      <c r="I46" s="251"/>
      <c r="J46" s="155"/>
      <c r="K46" s="155"/>
      <c r="L46" s="272"/>
      <c r="M46" s="262"/>
      <c r="N46" s="262"/>
      <c r="O46" s="282"/>
      <c r="P46" s="292"/>
      <c r="R46" s="301"/>
      <c r="S46" s="312"/>
      <c r="T46" s="319"/>
    </row>
    <row r="47" spans="3:20" ht="19" customHeight="1">
      <c r="D47" s="220"/>
      <c r="E47" s="230"/>
      <c r="F47" s="100"/>
      <c r="G47" s="245"/>
      <c r="H47" s="131"/>
      <c r="I47" s="252"/>
      <c r="J47" s="160"/>
      <c r="K47" s="266"/>
      <c r="L47" s="271"/>
      <c r="M47" s="154"/>
      <c r="N47" s="154"/>
      <c r="O47" s="281"/>
      <c r="P47" s="293"/>
      <c r="R47" s="302"/>
      <c r="S47" s="311"/>
      <c r="T47" s="320"/>
    </row>
    <row r="48" spans="3:20" ht="19" customHeight="1">
      <c r="C48" s="60">
        <v>11</v>
      </c>
      <c r="D48" s="221"/>
      <c r="E48" s="229"/>
      <c r="F48" s="237"/>
      <c r="G48" s="243"/>
      <c r="H48" s="133"/>
      <c r="I48" s="251"/>
      <c r="J48" s="155"/>
      <c r="K48" s="155"/>
      <c r="L48" s="272"/>
      <c r="M48" s="262"/>
      <c r="N48" s="262"/>
      <c r="O48" s="282"/>
      <c r="P48" s="292"/>
      <c r="Q48" s="297"/>
      <c r="R48" s="301"/>
      <c r="S48" s="312"/>
      <c r="T48" s="319"/>
    </row>
    <row r="49" spans="1:20" ht="19" customHeight="1">
      <c r="D49" s="220"/>
      <c r="E49" s="233"/>
      <c r="F49" s="100"/>
      <c r="G49" s="244"/>
      <c r="H49" s="134"/>
      <c r="I49" s="253"/>
      <c r="J49" s="160"/>
      <c r="K49" s="267"/>
      <c r="L49" s="273"/>
      <c r="M49" s="157"/>
      <c r="N49" s="157"/>
      <c r="O49" s="286"/>
      <c r="P49" s="293"/>
      <c r="R49" s="302"/>
      <c r="S49" s="311"/>
      <c r="T49" s="320"/>
    </row>
    <row r="50" spans="1:20" ht="19" customHeight="1">
      <c r="C50" s="60">
        <v>15</v>
      </c>
      <c r="D50" s="221"/>
      <c r="E50" s="230"/>
      <c r="F50" s="237"/>
      <c r="G50" s="241"/>
      <c r="H50" s="133"/>
      <c r="I50" s="251"/>
      <c r="J50" s="155"/>
      <c r="K50" s="155"/>
      <c r="L50" s="272"/>
      <c r="M50" s="262"/>
      <c r="N50" s="155"/>
      <c r="O50" s="282"/>
      <c r="P50" s="292"/>
      <c r="Q50" s="297"/>
      <c r="R50" s="301"/>
      <c r="S50" s="312"/>
      <c r="T50" s="319"/>
    </row>
    <row r="51" spans="1:20" ht="19" customHeight="1">
      <c r="D51" s="212"/>
      <c r="E51" s="233"/>
      <c r="F51" s="238"/>
      <c r="G51" s="244"/>
      <c r="H51" s="134"/>
      <c r="I51" s="253"/>
      <c r="J51" s="157"/>
      <c r="K51" s="160"/>
      <c r="L51" s="273"/>
      <c r="M51" s="157"/>
      <c r="N51" s="157"/>
      <c r="O51" s="286"/>
      <c r="P51" s="293"/>
      <c r="R51" s="303"/>
      <c r="S51" s="314"/>
      <c r="T51" s="321"/>
    </row>
    <row r="52" spans="1:20" ht="19" customHeight="1">
      <c r="C52" s="60">
        <v>16</v>
      </c>
      <c r="D52" s="222"/>
      <c r="E52" s="234"/>
      <c r="F52" s="239"/>
      <c r="G52" s="246"/>
      <c r="H52" s="135"/>
      <c r="I52" s="256"/>
      <c r="J52" s="264"/>
      <c r="K52" s="161"/>
      <c r="L52" s="274"/>
      <c r="M52" s="264"/>
      <c r="N52" s="264"/>
      <c r="O52" s="290"/>
      <c r="P52" s="295"/>
      <c r="R52" s="304"/>
      <c r="S52" s="315"/>
      <c r="T52" s="322"/>
    </row>
    <row r="53" spans="1:20" ht="20.25" customHeight="1">
      <c r="M53" s="85" t="str">
        <f>+"【"&amp;E表!$E$7&amp;"】"</f>
        <v>【富士川町上下水道課】</v>
      </c>
      <c r="N53" s="85"/>
      <c r="O53" s="85"/>
      <c r="P53" s="85"/>
      <c r="Q53" s="63"/>
    </row>
    <row r="54" spans="1:20" ht="18" customHeight="1">
      <c r="D54" s="87" t="str">
        <f>IF(B20&gt;9,"（　"&amp;DBCS(FIXED(B20,0))&amp;"　）","（ 　"&amp;DBCS(FIXED(B20,0))&amp;"　 ）")</f>
        <v>（　１３　）</v>
      </c>
      <c r="F54" s="87"/>
      <c r="G54" s="206"/>
      <c r="H54" s="87"/>
      <c r="I54" s="138"/>
      <c r="J54" s="159"/>
      <c r="K54" s="159"/>
      <c r="L54" s="138"/>
      <c r="M54" s="159"/>
      <c r="N54" s="159"/>
      <c r="O54" s="87"/>
      <c r="P54" s="87"/>
    </row>
    <row r="55" spans="1:20" s="62" customFormat="1" ht="20.25" customHeight="1">
      <c r="A55" s="60"/>
      <c r="B55" s="60"/>
      <c r="C55" s="60"/>
      <c r="D55" s="87"/>
      <c r="E55" s="206"/>
      <c r="F55" s="60"/>
      <c r="G55" s="108"/>
      <c r="H55" s="60"/>
      <c r="I55" s="61"/>
      <c r="L55" s="61"/>
      <c r="O55" s="60"/>
      <c r="P55" s="60"/>
      <c r="Q55" s="60"/>
      <c r="S55" s="63"/>
    </row>
    <row r="56" spans="1:20" s="62" customFormat="1" ht="27" customHeight="1">
      <c r="A56" s="60"/>
      <c r="B56" s="60"/>
      <c r="C56" s="60"/>
      <c r="D56" s="209"/>
      <c r="E56" s="206"/>
      <c r="F56" s="87"/>
      <c r="G56" s="206"/>
      <c r="H56" s="87"/>
      <c r="I56" s="138"/>
      <c r="J56" s="159"/>
      <c r="K56" s="159"/>
      <c r="L56" s="138"/>
      <c r="M56" s="159"/>
      <c r="N56" s="159"/>
      <c r="O56" s="87"/>
      <c r="P56" s="87"/>
      <c r="Q56" s="60"/>
      <c r="S56" s="63"/>
    </row>
    <row r="57" spans="1:20" s="62" customFormat="1" ht="15" customHeight="1">
      <c r="A57" s="60"/>
      <c r="B57" s="60"/>
      <c r="C57" s="60"/>
      <c r="D57" s="87"/>
      <c r="E57" s="206"/>
      <c r="F57" s="60"/>
      <c r="G57" s="108"/>
      <c r="H57" s="60"/>
      <c r="I57" s="61"/>
      <c r="L57" s="61"/>
      <c r="O57" s="60"/>
      <c r="P57" s="60"/>
      <c r="Q57" s="60"/>
      <c r="S57" s="63"/>
    </row>
    <row r="58" spans="1:20" s="62" customFormat="1" ht="18" customHeight="1">
      <c r="A58" s="60"/>
      <c r="B58" s="60"/>
      <c r="C58" s="60"/>
      <c r="D58" s="210" t="str">
        <f>+"第 "&amp;DBCS(FIXED(B60,0))&amp;" 号内訳明細書"</f>
        <v>第 ３ 号内訳明細書</v>
      </c>
      <c r="E58" s="60"/>
      <c r="F58" s="60"/>
      <c r="G58" s="108"/>
      <c r="H58" s="60"/>
      <c r="I58" s="61"/>
      <c r="L58" s="61"/>
      <c r="O58" s="60"/>
      <c r="P58" s="60"/>
      <c r="Q58" s="60"/>
      <c r="S58" s="63"/>
    </row>
    <row r="59" spans="1:20" s="62" customFormat="1" ht="18" customHeight="1">
      <c r="A59" s="60"/>
      <c r="B59" s="63" t="s">
        <v>41</v>
      </c>
      <c r="C59" s="60"/>
      <c r="D59" s="87"/>
      <c r="E59" s="206"/>
      <c r="F59" s="60"/>
      <c r="G59" s="108"/>
      <c r="H59" s="60"/>
      <c r="I59" s="61"/>
      <c r="L59" s="61"/>
      <c r="O59" s="277" t="str">
        <f>+"Ｎｏ,"&amp;DBCS(FIXED($B$16,0))&amp;"－"&amp;DBCS(FIXED(B61,0))&amp;" "</f>
        <v xml:space="preserve">Ｎｏ,３－２ </v>
      </c>
      <c r="P59" s="277"/>
      <c r="Q59" s="60"/>
      <c r="S59" s="63"/>
    </row>
    <row r="60" spans="1:20" s="62" customFormat="1" ht="18" customHeight="1">
      <c r="A60" s="85" t="s">
        <v>84</v>
      </c>
      <c r="B60" s="207">
        <f>$B$16</f>
        <v>3</v>
      </c>
      <c r="C60" s="60"/>
      <c r="D60" s="211"/>
      <c r="E60" s="225"/>
      <c r="F60" s="98"/>
      <c r="G60" s="240"/>
      <c r="H60" s="129"/>
      <c r="I60" s="137"/>
      <c r="J60" s="261"/>
      <c r="K60" s="261"/>
      <c r="L60" s="268"/>
      <c r="M60" s="261"/>
      <c r="N60" s="151"/>
      <c r="O60" s="129"/>
      <c r="P60" s="179"/>
      <c r="Q60" s="60"/>
      <c r="S60" s="63"/>
    </row>
    <row r="61" spans="1:20" ht="18" customHeight="1">
      <c r="A61" s="85" t="s">
        <v>84</v>
      </c>
      <c r="B61" s="207">
        <f>B17+1</f>
        <v>2</v>
      </c>
      <c r="D61" s="212"/>
      <c r="E61" s="226"/>
      <c r="F61" s="99"/>
      <c r="G61" s="241"/>
      <c r="H61" s="130"/>
      <c r="I61" s="138" t="s">
        <v>104</v>
      </c>
      <c r="J61" s="159"/>
      <c r="K61" s="152"/>
      <c r="L61" s="138" t="s">
        <v>105</v>
      </c>
      <c r="M61" s="159"/>
      <c r="N61" s="152"/>
      <c r="O61" s="130"/>
      <c r="P61" s="291" t="s">
        <v>6</v>
      </c>
      <c r="S61" s="306"/>
    </row>
    <row r="62" spans="1:20" ht="18" customHeight="1">
      <c r="D62" s="212" t="s">
        <v>70</v>
      </c>
      <c r="E62" s="226" t="s">
        <v>86</v>
      </c>
      <c r="F62" s="100" t="s">
        <v>54</v>
      </c>
      <c r="G62" s="119"/>
      <c r="H62" s="131" t="s">
        <v>8</v>
      </c>
      <c r="I62" s="139"/>
      <c r="J62" s="177"/>
      <c r="K62" s="177"/>
      <c r="L62" s="139"/>
      <c r="M62" s="177"/>
      <c r="N62" s="153"/>
      <c r="O62" s="278" t="s">
        <v>3</v>
      </c>
      <c r="P62" s="291" t="s">
        <v>44</v>
      </c>
      <c r="Q62" s="296"/>
      <c r="S62" s="305"/>
    </row>
    <row r="63" spans="1:20" ht="18" customHeight="1">
      <c r="B63" s="63" t="s">
        <v>46</v>
      </c>
      <c r="D63" s="212"/>
      <c r="E63" s="226"/>
      <c r="F63" s="99"/>
      <c r="G63" s="241"/>
      <c r="H63" s="130"/>
      <c r="I63" s="140" t="s">
        <v>9</v>
      </c>
      <c r="J63" s="146" t="s">
        <v>17</v>
      </c>
      <c r="K63" s="146" t="s">
        <v>23</v>
      </c>
      <c r="L63" s="140" t="s">
        <v>9</v>
      </c>
      <c r="M63" s="146" t="s">
        <v>17</v>
      </c>
      <c r="N63" s="146" t="s">
        <v>23</v>
      </c>
      <c r="O63" s="130"/>
      <c r="P63" s="291" t="s">
        <v>77</v>
      </c>
      <c r="Q63" s="296"/>
      <c r="R63" s="298"/>
      <c r="S63" s="307"/>
      <c r="T63" s="316"/>
    </row>
    <row r="64" spans="1:20" ht="18" customHeight="1">
      <c r="A64" s="85" t="s">
        <v>84</v>
      </c>
      <c r="B64" s="207">
        <f>B20+1</f>
        <v>14</v>
      </c>
      <c r="D64" s="213"/>
      <c r="E64" s="227"/>
      <c r="F64" s="101"/>
      <c r="G64" s="242"/>
      <c r="H64" s="132"/>
      <c r="I64" s="249"/>
      <c r="J64" s="249"/>
      <c r="K64" s="249"/>
      <c r="L64" s="249"/>
      <c r="M64" s="249"/>
      <c r="N64" s="249"/>
      <c r="O64" s="132"/>
      <c r="P64" s="182"/>
      <c r="Q64" s="296"/>
      <c r="R64" s="299"/>
      <c r="S64" s="308"/>
      <c r="T64" s="317"/>
    </row>
    <row r="65" spans="3:20" ht="19" customHeight="1">
      <c r="D65" s="214"/>
      <c r="E65" s="228"/>
      <c r="F65" s="236"/>
      <c r="G65" s="241"/>
      <c r="H65" s="131"/>
      <c r="I65" s="248"/>
      <c r="J65" s="154"/>
      <c r="K65" s="156"/>
      <c r="L65" s="269"/>
      <c r="M65" s="154"/>
      <c r="N65" s="154"/>
      <c r="O65" s="279"/>
      <c r="P65" s="291"/>
      <c r="R65" s="300"/>
      <c r="S65" s="309"/>
      <c r="T65" s="318"/>
    </row>
    <row r="66" spans="3:20" ht="19" customHeight="1">
      <c r="C66" s="60">
        <v>1</v>
      </c>
      <c r="D66" s="215" t="s">
        <v>212</v>
      </c>
      <c r="E66" s="229"/>
      <c r="F66" s="237"/>
      <c r="G66" s="243"/>
      <c r="H66" s="133"/>
      <c r="I66" s="250"/>
      <c r="J66" s="262"/>
      <c r="K66" s="155"/>
      <c r="L66" s="270"/>
      <c r="M66" s="276"/>
      <c r="N66" s="276"/>
      <c r="O66" s="280"/>
      <c r="P66" s="292"/>
      <c r="R66" s="301"/>
      <c r="S66" s="310"/>
      <c r="T66" s="319"/>
    </row>
    <row r="67" spans="3:20" ht="19" customHeight="1">
      <c r="D67" s="216"/>
      <c r="E67" s="230"/>
      <c r="F67" s="100"/>
      <c r="G67" s="244"/>
      <c r="H67" s="131"/>
      <c r="I67" s="252"/>
      <c r="J67" s="156"/>
      <c r="K67" s="266"/>
      <c r="L67" s="271"/>
      <c r="M67" s="154"/>
      <c r="N67" s="154"/>
      <c r="O67" s="281"/>
      <c r="P67" s="291"/>
      <c r="R67" s="302"/>
      <c r="S67" s="311"/>
      <c r="T67" s="320"/>
    </row>
    <row r="68" spans="3:20" ht="19" customHeight="1">
      <c r="C68" s="60">
        <v>2</v>
      </c>
      <c r="D68" s="215"/>
      <c r="E68" s="229" t="s">
        <v>80</v>
      </c>
      <c r="F68" s="237"/>
      <c r="G68" s="243" t="s">
        <v>201</v>
      </c>
      <c r="H68" s="133" t="s">
        <v>199</v>
      </c>
      <c r="I68" s="250">
        <v>19.3</v>
      </c>
      <c r="J68" s="155"/>
      <c r="K68" s="155"/>
      <c r="L68" s="272"/>
      <c r="M68" s="262"/>
      <c r="N68" s="155"/>
      <c r="O68" s="282"/>
      <c r="P68" s="292"/>
      <c r="R68" s="301"/>
      <c r="S68" s="312"/>
      <c r="T68" s="319"/>
    </row>
    <row r="69" spans="3:20" ht="19" customHeight="1">
      <c r="D69" s="217"/>
      <c r="E69" s="231"/>
      <c r="F69" s="238"/>
      <c r="G69" s="244"/>
      <c r="H69" s="134"/>
      <c r="I69" s="252"/>
      <c r="J69" s="160"/>
      <c r="K69" s="266"/>
      <c r="L69" s="273"/>
      <c r="M69" s="157"/>
      <c r="N69" s="157"/>
      <c r="O69" s="286"/>
      <c r="P69" s="291"/>
      <c r="R69" s="302"/>
      <c r="S69" s="311"/>
      <c r="T69" s="320"/>
    </row>
    <row r="70" spans="3:20" ht="19" customHeight="1">
      <c r="C70" s="60">
        <v>3</v>
      </c>
      <c r="D70" s="215"/>
      <c r="E70" s="230" t="s">
        <v>223</v>
      </c>
      <c r="F70" s="100"/>
      <c r="G70" s="241" t="s">
        <v>201</v>
      </c>
      <c r="H70" s="133" t="s">
        <v>224</v>
      </c>
      <c r="I70" s="251">
        <v>28</v>
      </c>
      <c r="J70" s="155"/>
      <c r="K70" s="155"/>
      <c r="L70" s="272"/>
      <c r="M70" s="262"/>
      <c r="N70" s="155"/>
      <c r="O70" s="282"/>
      <c r="P70" s="292"/>
      <c r="R70" s="301"/>
      <c r="S70" s="312"/>
      <c r="T70" s="319"/>
    </row>
    <row r="71" spans="3:20" ht="19" customHeight="1">
      <c r="D71" s="218"/>
      <c r="E71" s="231"/>
      <c r="F71" s="238"/>
      <c r="G71" s="244"/>
      <c r="H71" s="134"/>
      <c r="I71" s="252"/>
      <c r="J71" s="160"/>
      <c r="K71" s="266"/>
      <c r="L71" s="273"/>
      <c r="M71" s="157"/>
      <c r="N71" s="157"/>
      <c r="O71" s="286"/>
      <c r="P71" s="291"/>
      <c r="R71" s="302"/>
      <c r="S71" s="311"/>
      <c r="T71" s="320"/>
    </row>
    <row r="72" spans="3:20" ht="19" customHeight="1">
      <c r="C72" s="60">
        <v>4</v>
      </c>
      <c r="D72" s="219"/>
      <c r="E72" s="230" t="s">
        <v>102</v>
      </c>
      <c r="F72" s="100"/>
      <c r="G72" s="241" t="s">
        <v>201</v>
      </c>
      <c r="H72" s="133" t="s">
        <v>224</v>
      </c>
      <c r="I72" s="251">
        <v>56</v>
      </c>
      <c r="J72" s="155"/>
      <c r="K72" s="155"/>
      <c r="L72" s="272"/>
      <c r="M72" s="262"/>
      <c r="N72" s="155"/>
      <c r="O72" s="282"/>
      <c r="P72" s="292"/>
      <c r="R72" s="301"/>
      <c r="S72" s="312"/>
      <c r="T72" s="319"/>
    </row>
    <row r="73" spans="3:20" ht="19" customHeight="1">
      <c r="D73" s="220"/>
      <c r="E73" s="231"/>
      <c r="F73" s="238"/>
      <c r="G73" s="244" t="s">
        <v>107</v>
      </c>
      <c r="H73" s="134"/>
      <c r="I73" s="253"/>
      <c r="J73" s="160"/>
      <c r="K73" s="266"/>
      <c r="L73" s="273"/>
      <c r="M73" s="157"/>
      <c r="N73" s="160"/>
      <c r="O73" s="281"/>
      <c r="P73" s="293"/>
      <c r="R73" s="303"/>
      <c r="S73" s="314"/>
      <c r="T73" s="321"/>
    </row>
    <row r="74" spans="3:20" ht="19" customHeight="1">
      <c r="C74" s="60">
        <v>5</v>
      </c>
      <c r="D74" s="212"/>
      <c r="E74" s="230" t="s">
        <v>229</v>
      </c>
      <c r="F74" s="237"/>
      <c r="G74" s="243" t="s">
        <v>22</v>
      </c>
      <c r="H74" s="133" t="s">
        <v>226</v>
      </c>
      <c r="I74" s="254">
        <v>6</v>
      </c>
      <c r="J74" s="263"/>
      <c r="K74" s="155"/>
      <c r="L74" s="272"/>
      <c r="M74" s="262"/>
      <c r="N74" s="155"/>
      <c r="O74" s="282"/>
      <c r="P74" s="291"/>
      <c r="R74" s="301"/>
      <c r="S74" s="312"/>
      <c r="T74" s="319"/>
    </row>
    <row r="75" spans="3:20" ht="19" customHeight="1">
      <c r="D75" s="220"/>
      <c r="E75" s="231"/>
      <c r="F75" s="238"/>
      <c r="G75" s="244"/>
      <c r="H75" s="134"/>
      <c r="I75" s="253"/>
      <c r="J75" s="160"/>
      <c r="K75" s="266"/>
      <c r="L75" s="273"/>
      <c r="M75" s="157"/>
      <c r="N75" s="160"/>
      <c r="O75" s="281"/>
      <c r="P75" s="293"/>
      <c r="R75" s="302"/>
      <c r="S75" s="311"/>
      <c r="T75" s="320"/>
    </row>
    <row r="76" spans="3:20" ht="19" customHeight="1">
      <c r="C76" s="60">
        <v>6</v>
      </c>
      <c r="D76" s="221"/>
      <c r="E76" s="230"/>
      <c r="F76" s="237"/>
      <c r="G76" s="243"/>
      <c r="H76" s="133"/>
      <c r="I76" s="254"/>
      <c r="J76" s="263"/>
      <c r="K76" s="155"/>
      <c r="L76" s="272"/>
      <c r="M76" s="262"/>
      <c r="N76" s="155"/>
      <c r="O76" s="282"/>
      <c r="P76" s="291"/>
      <c r="R76" s="301"/>
      <c r="S76" s="312"/>
      <c r="T76" s="319"/>
    </row>
    <row r="77" spans="3:20" ht="19" customHeight="1">
      <c r="D77" s="220"/>
      <c r="E77" s="231"/>
      <c r="F77" s="238"/>
      <c r="G77" s="244"/>
      <c r="H77" s="134"/>
      <c r="I77" s="253"/>
      <c r="J77" s="160"/>
      <c r="K77" s="266"/>
      <c r="L77" s="273"/>
      <c r="M77" s="157"/>
      <c r="N77" s="160"/>
      <c r="O77" s="281"/>
      <c r="P77" s="293"/>
      <c r="R77" s="302"/>
      <c r="S77" s="311"/>
      <c r="T77" s="320"/>
    </row>
    <row r="78" spans="3:20" ht="19" customHeight="1">
      <c r="C78" s="60">
        <v>7</v>
      </c>
      <c r="D78" s="221"/>
      <c r="E78" s="230" t="s">
        <v>204</v>
      </c>
      <c r="F78" s="237"/>
      <c r="G78" s="243"/>
      <c r="H78" s="133"/>
      <c r="I78" s="254"/>
      <c r="J78" s="263"/>
      <c r="K78" s="155"/>
      <c r="L78" s="272"/>
      <c r="M78" s="262"/>
      <c r="N78" s="155"/>
      <c r="O78" s="285"/>
      <c r="P78" s="291"/>
      <c r="R78" s="301"/>
      <c r="S78" s="312"/>
      <c r="T78" s="319"/>
    </row>
    <row r="79" spans="3:20" ht="19" customHeight="1">
      <c r="D79" s="212"/>
      <c r="E79" s="231"/>
      <c r="F79" s="100"/>
      <c r="G79" s="247"/>
      <c r="H79" s="131"/>
      <c r="I79" s="160"/>
      <c r="J79" s="157"/>
      <c r="K79" s="266"/>
      <c r="L79" s="271"/>
      <c r="M79" s="154"/>
      <c r="N79" s="156"/>
      <c r="O79" s="286"/>
      <c r="P79" s="293"/>
      <c r="R79" s="302"/>
      <c r="S79" s="311"/>
      <c r="T79" s="320"/>
    </row>
    <row r="80" spans="3:20" ht="19" customHeight="1">
      <c r="C80" s="60">
        <v>8</v>
      </c>
      <c r="D80" s="221"/>
      <c r="E80" s="232"/>
      <c r="F80" s="237"/>
      <c r="G80" s="243"/>
      <c r="H80" s="133"/>
      <c r="I80" s="251"/>
      <c r="J80" s="155"/>
      <c r="K80" s="155"/>
      <c r="L80" s="272"/>
      <c r="M80" s="262"/>
      <c r="N80" s="262"/>
      <c r="O80" s="289"/>
      <c r="P80" s="292"/>
      <c r="R80" s="301"/>
      <c r="S80" s="312"/>
      <c r="T80" s="319"/>
    </row>
    <row r="81" spans="3:20" ht="19" customHeight="1">
      <c r="D81" s="212"/>
      <c r="E81" s="231"/>
      <c r="F81" s="238"/>
      <c r="G81" s="244"/>
      <c r="H81" s="134"/>
      <c r="I81" s="253"/>
      <c r="J81" s="160"/>
      <c r="K81" s="266"/>
      <c r="L81" s="273"/>
      <c r="M81" s="157"/>
      <c r="N81" s="157"/>
      <c r="O81" s="283"/>
      <c r="P81" s="293"/>
      <c r="R81" s="302"/>
      <c r="S81" s="311"/>
      <c r="T81" s="320"/>
    </row>
    <row r="82" spans="3:20" ht="19" customHeight="1">
      <c r="C82" s="60">
        <v>9</v>
      </c>
      <c r="D82" s="221"/>
      <c r="E82" s="229"/>
      <c r="F82" s="237"/>
      <c r="G82" s="243"/>
      <c r="H82" s="133"/>
      <c r="I82" s="255"/>
      <c r="J82" s="155"/>
      <c r="K82" s="155"/>
      <c r="L82" s="272"/>
      <c r="M82" s="262"/>
      <c r="N82" s="155"/>
      <c r="O82" s="282"/>
      <c r="P82" s="292"/>
      <c r="R82" s="301"/>
      <c r="S82" s="312"/>
      <c r="T82" s="319"/>
    </row>
    <row r="83" spans="3:20" ht="19" customHeight="1">
      <c r="D83" s="212"/>
      <c r="E83" s="231"/>
      <c r="F83" s="238"/>
      <c r="G83" s="241"/>
      <c r="H83" s="131"/>
      <c r="I83" s="252"/>
      <c r="J83" s="156"/>
      <c r="K83" s="266"/>
      <c r="L83" s="271"/>
      <c r="M83" s="154"/>
      <c r="N83" s="154"/>
      <c r="O83" s="281"/>
      <c r="P83" s="291"/>
      <c r="R83" s="302"/>
      <c r="S83" s="311"/>
      <c r="T83" s="320"/>
    </row>
    <row r="84" spans="3:20" ht="19" customHeight="1">
      <c r="C84" s="60">
        <v>9</v>
      </c>
      <c r="D84" s="221"/>
      <c r="E84" s="229"/>
      <c r="F84" s="237"/>
      <c r="G84" s="243"/>
      <c r="H84" s="133"/>
      <c r="I84" s="251"/>
      <c r="J84" s="155"/>
      <c r="K84" s="155"/>
      <c r="L84" s="272"/>
      <c r="M84" s="262"/>
      <c r="N84" s="155"/>
      <c r="O84" s="282"/>
      <c r="P84" s="292"/>
      <c r="R84" s="301"/>
      <c r="S84" s="312"/>
      <c r="T84" s="319"/>
    </row>
    <row r="85" spans="3:20" ht="19" customHeight="1">
      <c r="D85" s="212"/>
      <c r="E85" s="226"/>
      <c r="F85" s="100"/>
      <c r="G85" s="245"/>
      <c r="H85" s="131"/>
      <c r="I85" s="253"/>
      <c r="J85" s="160"/>
      <c r="K85" s="156"/>
      <c r="L85" s="273"/>
      <c r="M85" s="157"/>
      <c r="N85" s="157"/>
      <c r="O85" s="281"/>
      <c r="P85" s="291"/>
      <c r="R85" s="302"/>
      <c r="S85" s="311"/>
      <c r="T85" s="320"/>
    </row>
    <row r="86" spans="3:20" ht="19" customHeight="1">
      <c r="C86" s="60">
        <v>12</v>
      </c>
      <c r="D86" s="221"/>
      <c r="E86" s="232"/>
      <c r="F86" s="237"/>
      <c r="G86" s="243"/>
      <c r="H86" s="133"/>
      <c r="I86" s="251"/>
      <c r="J86" s="155"/>
      <c r="K86" s="155"/>
      <c r="L86" s="272"/>
      <c r="M86" s="262"/>
      <c r="N86" s="155"/>
      <c r="O86" s="282"/>
      <c r="P86" s="292"/>
      <c r="Q86" s="297"/>
      <c r="R86" s="301"/>
      <c r="S86" s="312"/>
      <c r="T86" s="319"/>
    </row>
    <row r="87" spans="3:20" ht="19" customHeight="1">
      <c r="D87" s="212"/>
      <c r="E87" s="233"/>
      <c r="F87" s="238"/>
      <c r="G87" s="244"/>
      <c r="H87" s="134"/>
      <c r="I87" s="253"/>
      <c r="J87" s="160"/>
      <c r="K87" s="160"/>
      <c r="L87" s="273"/>
      <c r="M87" s="157"/>
      <c r="N87" s="157"/>
      <c r="O87" s="283"/>
      <c r="P87" s="293"/>
      <c r="R87" s="302"/>
      <c r="S87" s="311"/>
      <c r="T87" s="320"/>
    </row>
    <row r="88" spans="3:20" ht="19" customHeight="1">
      <c r="C88" s="60">
        <v>10</v>
      </c>
      <c r="D88" s="221"/>
      <c r="E88" s="232"/>
      <c r="F88" s="237"/>
      <c r="G88" s="243"/>
      <c r="H88" s="133"/>
      <c r="I88" s="255"/>
      <c r="J88" s="155"/>
      <c r="K88" s="155"/>
      <c r="L88" s="272"/>
      <c r="M88" s="262"/>
      <c r="N88" s="155"/>
      <c r="O88" s="282"/>
      <c r="P88" s="292"/>
      <c r="R88" s="301"/>
      <c r="S88" s="312"/>
      <c r="T88" s="319"/>
    </row>
    <row r="89" spans="3:20" ht="19" customHeight="1">
      <c r="D89" s="212"/>
      <c r="E89" s="233"/>
      <c r="F89" s="238"/>
      <c r="G89" s="241"/>
      <c r="H89" s="131"/>
      <c r="I89" s="252"/>
      <c r="J89" s="156"/>
      <c r="K89" s="156"/>
      <c r="L89" s="271"/>
      <c r="M89" s="154"/>
      <c r="N89" s="154"/>
      <c r="O89" s="281"/>
      <c r="P89" s="291"/>
      <c r="R89" s="302"/>
      <c r="S89" s="311"/>
      <c r="T89" s="320"/>
    </row>
    <row r="90" spans="3:20" ht="19" customHeight="1">
      <c r="C90" s="60">
        <v>8</v>
      </c>
      <c r="D90" s="221"/>
      <c r="E90" s="229"/>
      <c r="F90" s="237"/>
      <c r="G90" s="243"/>
      <c r="H90" s="133"/>
      <c r="I90" s="257"/>
      <c r="J90" s="155"/>
      <c r="K90" s="155"/>
      <c r="L90" s="272"/>
      <c r="M90" s="262"/>
      <c r="N90" s="155"/>
      <c r="O90" s="282"/>
      <c r="P90" s="292"/>
      <c r="R90" s="301"/>
      <c r="S90" s="312"/>
      <c r="T90" s="319"/>
    </row>
    <row r="91" spans="3:20" ht="19" customHeight="1">
      <c r="D91" s="220"/>
      <c r="E91" s="233"/>
      <c r="F91" s="238"/>
      <c r="G91" s="244"/>
      <c r="H91" s="134"/>
      <c r="I91" s="253"/>
      <c r="J91" s="160"/>
      <c r="K91" s="267"/>
      <c r="L91" s="273"/>
      <c r="M91" s="157"/>
      <c r="N91" s="157"/>
      <c r="O91" s="283"/>
      <c r="P91" s="293"/>
      <c r="R91" s="302"/>
      <c r="S91" s="311"/>
      <c r="T91" s="320"/>
    </row>
    <row r="92" spans="3:20" ht="19" customHeight="1">
      <c r="C92" s="60">
        <v>11</v>
      </c>
      <c r="D92" s="221"/>
      <c r="E92" s="232"/>
      <c r="F92" s="237"/>
      <c r="G92" s="243"/>
      <c r="H92" s="133"/>
      <c r="I92" s="251"/>
      <c r="J92" s="155"/>
      <c r="K92" s="155"/>
      <c r="L92" s="272"/>
      <c r="M92" s="262"/>
      <c r="N92" s="155"/>
      <c r="O92" s="282"/>
      <c r="P92" s="292"/>
      <c r="Q92" s="297"/>
      <c r="R92" s="301"/>
      <c r="S92" s="312"/>
      <c r="T92" s="319"/>
    </row>
    <row r="93" spans="3:20" ht="19" customHeight="1">
      <c r="D93" s="220"/>
      <c r="E93" s="233"/>
      <c r="F93" s="100"/>
      <c r="G93" s="244"/>
      <c r="H93" s="134"/>
      <c r="I93" s="253"/>
      <c r="J93" s="160"/>
      <c r="K93" s="267"/>
      <c r="L93" s="273"/>
      <c r="M93" s="157"/>
      <c r="N93" s="157"/>
      <c r="O93" s="286"/>
      <c r="P93" s="293"/>
      <c r="R93" s="302"/>
      <c r="S93" s="311"/>
      <c r="T93" s="320"/>
    </row>
    <row r="94" spans="3:20" ht="19" customHeight="1">
      <c r="C94" s="60">
        <v>15</v>
      </c>
      <c r="D94" s="221"/>
      <c r="E94" s="230"/>
      <c r="F94" s="237"/>
      <c r="G94" s="241"/>
      <c r="H94" s="133"/>
      <c r="I94" s="251"/>
      <c r="J94" s="155"/>
      <c r="K94" s="155"/>
      <c r="L94" s="272"/>
      <c r="M94" s="262"/>
      <c r="N94" s="155"/>
      <c r="O94" s="282"/>
      <c r="P94" s="292"/>
      <c r="Q94" s="297"/>
      <c r="R94" s="301"/>
      <c r="S94" s="312"/>
      <c r="T94" s="319"/>
    </row>
    <row r="95" spans="3:20" ht="19" customHeight="1">
      <c r="D95" s="212"/>
      <c r="E95" s="233"/>
      <c r="F95" s="238"/>
      <c r="G95" s="244"/>
      <c r="H95" s="134"/>
      <c r="I95" s="253"/>
      <c r="J95" s="157"/>
      <c r="K95" s="160"/>
      <c r="L95" s="273"/>
      <c r="M95" s="157"/>
      <c r="N95" s="157"/>
      <c r="O95" s="286"/>
      <c r="P95" s="293"/>
      <c r="R95" s="303"/>
      <c r="S95" s="314"/>
      <c r="T95" s="321"/>
    </row>
    <row r="96" spans="3:20" ht="19" customHeight="1">
      <c r="C96" s="60">
        <v>16</v>
      </c>
      <c r="D96" s="222"/>
      <c r="E96" s="234"/>
      <c r="F96" s="239"/>
      <c r="G96" s="246"/>
      <c r="H96" s="135"/>
      <c r="I96" s="256"/>
      <c r="J96" s="264"/>
      <c r="K96" s="161"/>
      <c r="L96" s="274"/>
      <c r="M96" s="264"/>
      <c r="N96" s="264"/>
      <c r="O96" s="290"/>
      <c r="P96" s="295"/>
      <c r="R96" s="304"/>
      <c r="S96" s="315"/>
      <c r="T96" s="322"/>
    </row>
    <row r="97" spans="1:20" ht="20.25" customHeight="1">
      <c r="M97" s="85" t="str">
        <f>+"【"&amp;E表!$E$7&amp;"】"</f>
        <v>【富士川町上下水道課】</v>
      </c>
      <c r="N97" s="85"/>
      <c r="O97" s="85"/>
      <c r="P97" s="85"/>
      <c r="Q97" s="63"/>
    </row>
    <row r="98" spans="1:20" ht="18" customHeight="1">
      <c r="D98" s="87" t="str">
        <f>IF(B64&gt;9,"（　"&amp;DBCS(FIXED(B64,0))&amp;"　）","（ 　"&amp;DBCS(FIXED(B64,0))&amp;"　 ）")</f>
        <v>（　１４　）</v>
      </c>
      <c r="F98" s="87"/>
      <c r="G98" s="206"/>
      <c r="H98" s="87"/>
      <c r="I98" s="138"/>
      <c r="J98" s="159"/>
      <c r="K98" s="159"/>
      <c r="L98" s="138"/>
      <c r="M98" s="159"/>
      <c r="N98" s="159"/>
      <c r="O98" s="87"/>
      <c r="P98" s="87"/>
    </row>
    <row r="99" spans="1:20" s="62" customFormat="1" ht="20.25" customHeight="1">
      <c r="A99" s="60"/>
      <c r="B99" s="60"/>
      <c r="C99" s="60"/>
      <c r="D99" s="87"/>
      <c r="E99" s="206"/>
      <c r="F99" s="60"/>
      <c r="G99" s="108"/>
      <c r="H99" s="60"/>
      <c r="I99" s="61"/>
      <c r="L99" s="61"/>
      <c r="O99" s="60"/>
      <c r="P99" s="60"/>
      <c r="Q99" s="60"/>
      <c r="S99" s="63"/>
    </row>
    <row r="100" spans="1:20" s="62" customFormat="1" ht="27" customHeight="1">
      <c r="A100" s="60"/>
      <c r="B100" s="60"/>
      <c r="C100" s="60"/>
      <c r="D100" s="209"/>
      <c r="E100" s="206"/>
      <c r="F100" s="87"/>
      <c r="G100" s="206"/>
      <c r="H100" s="87"/>
      <c r="I100" s="138"/>
      <c r="J100" s="159"/>
      <c r="K100" s="159"/>
      <c r="L100" s="138"/>
      <c r="M100" s="159"/>
      <c r="N100" s="159"/>
      <c r="O100" s="87"/>
      <c r="P100" s="87"/>
      <c r="Q100" s="60"/>
      <c r="S100" s="63"/>
    </row>
    <row r="101" spans="1:20" s="62" customFormat="1" ht="15" customHeight="1">
      <c r="A101" s="60"/>
      <c r="B101" s="60"/>
      <c r="C101" s="60"/>
      <c r="D101" s="87"/>
      <c r="E101" s="206"/>
      <c r="F101" s="60"/>
      <c r="G101" s="108"/>
      <c r="H101" s="60"/>
      <c r="I101" s="61"/>
      <c r="L101" s="61"/>
      <c r="O101" s="60"/>
      <c r="P101" s="60"/>
      <c r="Q101" s="60"/>
      <c r="S101" s="63"/>
    </row>
    <row r="102" spans="1:20" s="62" customFormat="1" ht="18" customHeight="1">
      <c r="A102" s="60"/>
      <c r="B102" s="60"/>
      <c r="C102" s="60"/>
      <c r="D102" s="210" t="str">
        <f>+"第 "&amp;DBCS(FIXED(B104,0))&amp;" 号内訳明細書"</f>
        <v>第 ３ 号内訳明細書</v>
      </c>
      <c r="E102" s="60"/>
      <c r="F102" s="60"/>
      <c r="G102" s="108"/>
      <c r="H102" s="60"/>
      <c r="I102" s="61"/>
      <c r="L102" s="61"/>
      <c r="O102" s="60"/>
      <c r="P102" s="60"/>
      <c r="Q102" s="60"/>
      <c r="S102" s="63"/>
    </row>
    <row r="103" spans="1:20" s="62" customFormat="1" ht="18" customHeight="1">
      <c r="A103" s="60"/>
      <c r="B103" s="63" t="s">
        <v>41</v>
      </c>
      <c r="C103" s="60"/>
      <c r="D103" s="87"/>
      <c r="E103" s="206"/>
      <c r="F103" s="60"/>
      <c r="G103" s="108"/>
      <c r="H103" s="60"/>
      <c r="I103" s="61"/>
      <c r="L103" s="61"/>
      <c r="O103" s="277" t="str">
        <f>+"Ｎｏ,"&amp;DBCS(FIXED($B$16,0))&amp;"－"&amp;DBCS(FIXED(B105,0))&amp;" "</f>
        <v xml:space="preserve">Ｎｏ,３－３ </v>
      </c>
      <c r="P103" s="277"/>
      <c r="Q103" s="60"/>
      <c r="S103" s="63"/>
    </row>
    <row r="104" spans="1:20" s="62" customFormat="1" ht="18" customHeight="1">
      <c r="A104" s="85" t="s">
        <v>84</v>
      </c>
      <c r="B104" s="207">
        <f>$B$16</f>
        <v>3</v>
      </c>
      <c r="C104" s="60"/>
      <c r="D104" s="211"/>
      <c r="E104" s="225"/>
      <c r="F104" s="98"/>
      <c r="G104" s="240"/>
      <c r="H104" s="129"/>
      <c r="I104" s="137"/>
      <c r="J104" s="261"/>
      <c r="K104" s="261"/>
      <c r="L104" s="268"/>
      <c r="M104" s="261"/>
      <c r="N104" s="151"/>
      <c r="O104" s="129"/>
      <c r="P104" s="179"/>
      <c r="Q104" s="60"/>
      <c r="S104" s="63"/>
    </row>
    <row r="105" spans="1:20" ht="18" customHeight="1">
      <c r="A105" s="85" t="s">
        <v>84</v>
      </c>
      <c r="B105" s="207">
        <f>B61+1</f>
        <v>3</v>
      </c>
      <c r="D105" s="212"/>
      <c r="E105" s="226"/>
      <c r="F105" s="99"/>
      <c r="G105" s="241"/>
      <c r="H105" s="130"/>
      <c r="I105" s="138" t="s">
        <v>104</v>
      </c>
      <c r="J105" s="159"/>
      <c r="K105" s="152"/>
      <c r="L105" s="138" t="s">
        <v>105</v>
      </c>
      <c r="M105" s="159"/>
      <c r="N105" s="152"/>
      <c r="O105" s="130"/>
      <c r="P105" s="291" t="s">
        <v>6</v>
      </c>
      <c r="S105" s="306"/>
    </row>
    <row r="106" spans="1:20" ht="18" customHeight="1">
      <c r="D106" s="212" t="s">
        <v>70</v>
      </c>
      <c r="E106" s="226" t="s">
        <v>86</v>
      </c>
      <c r="F106" s="100" t="s">
        <v>54</v>
      </c>
      <c r="G106" s="119"/>
      <c r="H106" s="131" t="s">
        <v>8</v>
      </c>
      <c r="I106" s="139"/>
      <c r="J106" s="177"/>
      <c r="K106" s="177"/>
      <c r="L106" s="139"/>
      <c r="M106" s="177"/>
      <c r="N106" s="153"/>
      <c r="O106" s="278" t="s">
        <v>3</v>
      </c>
      <c r="P106" s="291" t="s">
        <v>44</v>
      </c>
      <c r="Q106" s="296"/>
      <c r="S106" s="305"/>
    </row>
    <row r="107" spans="1:20" ht="18" customHeight="1">
      <c r="B107" s="63" t="s">
        <v>46</v>
      </c>
      <c r="D107" s="212"/>
      <c r="E107" s="226"/>
      <c r="F107" s="99"/>
      <c r="G107" s="241"/>
      <c r="H107" s="130"/>
      <c r="I107" s="140" t="s">
        <v>9</v>
      </c>
      <c r="J107" s="146" t="s">
        <v>17</v>
      </c>
      <c r="K107" s="146" t="s">
        <v>23</v>
      </c>
      <c r="L107" s="140" t="s">
        <v>9</v>
      </c>
      <c r="M107" s="146" t="s">
        <v>17</v>
      </c>
      <c r="N107" s="146" t="s">
        <v>23</v>
      </c>
      <c r="O107" s="130"/>
      <c r="P107" s="291" t="s">
        <v>77</v>
      </c>
      <c r="Q107" s="296"/>
      <c r="R107" s="298"/>
      <c r="S107" s="307"/>
      <c r="T107" s="316"/>
    </row>
    <row r="108" spans="1:20" ht="18" customHeight="1">
      <c r="A108" s="85" t="s">
        <v>84</v>
      </c>
      <c r="B108" s="207">
        <f>B64+1</f>
        <v>15</v>
      </c>
      <c r="D108" s="213"/>
      <c r="E108" s="227"/>
      <c r="F108" s="101"/>
      <c r="G108" s="242"/>
      <c r="H108" s="132"/>
      <c r="I108" s="249"/>
      <c r="J108" s="249"/>
      <c r="K108" s="249"/>
      <c r="L108" s="249"/>
      <c r="M108" s="249"/>
      <c r="N108" s="249"/>
      <c r="O108" s="132"/>
      <c r="P108" s="182"/>
      <c r="Q108" s="296"/>
      <c r="R108" s="299"/>
      <c r="S108" s="308"/>
      <c r="T108" s="317"/>
    </row>
    <row r="109" spans="1:20" ht="19" customHeight="1">
      <c r="D109" s="214"/>
      <c r="E109" s="228"/>
      <c r="F109" s="236"/>
      <c r="G109" s="241"/>
      <c r="H109" s="131"/>
      <c r="I109" s="248"/>
      <c r="J109" s="154"/>
      <c r="K109" s="156"/>
      <c r="L109" s="269"/>
      <c r="M109" s="154"/>
      <c r="N109" s="154"/>
      <c r="O109" s="279"/>
      <c r="P109" s="291"/>
      <c r="R109" s="300"/>
      <c r="S109" s="309"/>
      <c r="T109" s="318"/>
    </row>
    <row r="110" spans="1:20" ht="19" customHeight="1">
      <c r="C110" s="60">
        <v>1</v>
      </c>
      <c r="D110" s="215" t="s">
        <v>227</v>
      </c>
      <c r="E110" s="229"/>
      <c r="F110" s="237"/>
      <c r="G110" s="243"/>
      <c r="H110" s="133"/>
      <c r="I110" s="250"/>
      <c r="J110" s="262"/>
      <c r="K110" s="155"/>
      <c r="L110" s="270"/>
      <c r="M110" s="276"/>
      <c r="N110" s="276"/>
      <c r="O110" s="280"/>
      <c r="P110" s="292"/>
      <c r="R110" s="301"/>
      <c r="S110" s="310"/>
      <c r="T110" s="319"/>
    </row>
    <row r="111" spans="1:20" ht="19" customHeight="1">
      <c r="D111" s="216"/>
      <c r="E111" s="226"/>
      <c r="F111" s="100"/>
      <c r="G111" s="241"/>
      <c r="H111" s="131"/>
      <c r="I111" s="252"/>
      <c r="J111" s="156"/>
      <c r="K111" s="266"/>
      <c r="L111" s="271"/>
      <c r="M111" s="154"/>
      <c r="N111" s="154"/>
      <c r="O111" s="281"/>
      <c r="P111" s="291"/>
      <c r="R111" s="302"/>
      <c r="S111" s="311"/>
      <c r="T111" s="320"/>
    </row>
    <row r="112" spans="1:20" ht="19" customHeight="1">
      <c r="C112" s="60">
        <v>2</v>
      </c>
      <c r="D112" s="215"/>
      <c r="E112" s="229" t="s">
        <v>16</v>
      </c>
      <c r="F112" s="237"/>
      <c r="G112" s="243" t="s">
        <v>252</v>
      </c>
      <c r="H112" s="133" t="s">
        <v>100</v>
      </c>
      <c r="I112" s="251">
        <v>34</v>
      </c>
      <c r="J112" s="262"/>
      <c r="K112" s="155"/>
      <c r="L112" s="272"/>
      <c r="M112" s="262"/>
      <c r="N112" s="155"/>
      <c r="O112" s="282"/>
      <c r="P112" s="292"/>
      <c r="R112" s="301"/>
      <c r="S112" s="312"/>
      <c r="T112" s="319"/>
    </row>
    <row r="113" spans="3:20" ht="19" customHeight="1">
      <c r="D113" s="217"/>
      <c r="E113" s="226"/>
      <c r="F113" s="100"/>
      <c r="G113" s="244"/>
      <c r="H113" s="131"/>
      <c r="I113" s="252"/>
      <c r="J113" s="156"/>
      <c r="K113" s="266"/>
      <c r="L113" s="271"/>
      <c r="M113" s="154"/>
      <c r="N113" s="154"/>
      <c r="O113" s="281"/>
      <c r="P113" s="291"/>
      <c r="R113" s="302"/>
      <c r="S113" s="311"/>
      <c r="T113" s="320"/>
    </row>
    <row r="114" spans="3:20" ht="19" customHeight="1">
      <c r="C114" s="60">
        <v>3</v>
      </c>
      <c r="D114" s="215"/>
      <c r="E114" s="229" t="s">
        <v>7</v>
      </c>
      <c r="F114" s="237"/>
      <c r="G114" s="243" t="s">
        <v>253</v>
      </c>
      <c r="H114" s="133" t="s">
        <v>190</v>
      </c>
      <c r="I114" s="251">
        <v>10</v>
      </c>
      <c r="J114" s="155"/>
      <c r="K114" s="155"/>
      <c r="L114" s="272"/>
      <c r="M114" s="262"/>
      <c r="N114" s="155"/>
      <c r="O114" s="282"/>
      <c r="P114" s="292"/>
      <c r="R114" s="301"/>
      <c r="S114" s="312"/>
      <c r="T114" s="319"/>
    </row>
    <row r="115" spans="3:20" ht="19" customHeight="1">
      <c r="D115" s="218"/>
      <c r="E115" s="226"/>
      <c r="F115" s="100"/>
      <c r="G115" s="244"/>
      <c r="H115" s="134"/>
      <c r="I115" s="252"/>
      <c r="J115" s="160"/>
      <c r="K115" s="266"/>
      <c r="L115" s="273"/>
      <c r="M115" s="157"/>
      <c r="N115" s="157"/>
      <c r="O115" s="286"/>
      <c r="P115" s="291"/>
      <c r="R115" s="302"/>
      <c r="S115" s="311"/>
      <c r="T115" s="320"/>
    </row>
    <row r="116" spans="3:20" ht="19" customHeight="1">
      <c r="C116" s="60">
        <v>4</v>
      </c>
      <c r="D116" s="219"/>
      <c r="E116" s="232" t="s">
        <v>245</v>
      </c>
      <c r="F116" s="237"/>
      <c r="G116" s="243" t="s">
        <v>301</v>
      </c>
      <c r="H116" s="133" t="s">
        <v>197</v>
      </c>
      <c r="I116" s="251">
        <v>9</v>
      </c>
      <c r="J116" s="155"/>
      <c r="K116" s="155"/>
      <c r="L116" s="272"/>
      <c r="M116" s="262"/>
      <c r="N116" s="155"/>
      <c r="O116" s="282"/>
      <c r="P116" s="292"/>
      <c r="R116" s="301"/>
      <c r="S116" s="312"/>
      <c r="T116" s="319"/>
    </row>
    <row r="117" spans="3:20" ht="19" customHeight="1">
      <c r="D117" s="220"/>
      <c r="E117" s="226"/>
      <c r="F117" s="100"/>
      <c r="G117" s="245" t="s">
        <v>141</v>
      </c>
      <c r="H117" s="131"/>
      <c r="I117" s="253"/>
      <c r="J117" s="331"/>
      <c r="K117" s="160"/>
      <c r="L117" s="335"/>
      <c r="M117" s="157"/>
      <c r="N117" s="157"/>
      <c r="O117" s="283"/>
      <c r="P117" s="293"/>
      <c r="R117" s="303"/>
      <c r="S117" s="314"/>
      <c r="T117" s="321"/>
    </row>
    <row r="118" spans="3:20" ht="19" customHeight="1">
      <c r="C118" s="60">
        <v>5</v>
      </c>
      <c r="D118" s="212"/>
      <c r="E118" s="232" t="s">
        <v>178</v>
      </c>
      <c r="F118" s="237"/>
      <c r="G118" s="243" t="s">
        <v>218</v>
      </c>
      <c r="H118" s="133" t="s">
        <v>197</v>
      </c>
      <c r="I118" s="254">
        <v>8</v>
      </c>
      <c r="J118" s="332"/>
      <c r="K118" s="155"/>
      <c r="L118" s="336"/>
      <c r="M118" s="262"/>
      <c r="N118" s="155"/>
      <c r="O118" s="282"/>
      <c r="P118" s="292"/>
      <c r="R118" s="301"/>
      <c r="S118" s="312"/>
      <c r="T118" s="319"/>
    </row>
    <row r="119" spans="3:20" ht="19" customHeight="1">
      <c r="D119" s="220"/>
      <c r="E119" s="233"/>
      <c r="F119" s="238"/>
      <c r="G119" s="241" t="s">
        <v>207</v>
      </c>
      <c r="H119" s="131"/>
      <c r="I119" s="253"/>
      <c r="J119" s="160"/>
      <c r="K119" s="266"/>
      <c r="L119" s="273"/>
      <c r="M119" s="157"/>
      <c r="N119" s="157"/>
      <c r="O119" s="283"/>
      <c r="P119" s="293"/>
      <c r="R119" s="302"/>
      <c r="S119" s="311"/>
      <c r="T119" s="320"/>
    </row>
    <row r="120" spans="3:20" ht="19" customHeight="1">
      <c r="C120" s="60">
        <v>6</v>
      </c>
      <c r="D120" s="221"/>
      <c r="E120" s="229" t="s">
        <v>230</v>
      </c>
      <c r="F120" s="237"/>
      <c r="G120" s="243" t="s">
        <v>125</v>
      </c>
      <c r="H120" s="133" t="s">
        <v>190</v>
      </c>
      <c r="I120" s="255">
        <v>10</v>
      </c>
      <c r="J120" s="155"/>
      <c r="K120" s="155"/>
      <c r="L120" s="272"/>
      <c r="M120" s="262"/>
      <c r="N120" s="155"/>
      <c r="O120" s="282"/>
      <c r="P120" s="292"/>
      <c r="R120" s="301"/>
      <c r="S120" s="312"/>
      <c r="T120" s="319"/>
    </row>
    <row r="121" spans="3:20" ht="19" customHeight="1">
      <c r="D121" s="220"/>
      <c r="E121" s="233"/>
      <c r="F121" s="238"/>
      <c r="G121" s="241" t="s">
        <v>256</v>
      </c>
      <c r="H121" s="131"/>
      <c r="I121" s="252"/>
      <c r="J121" s="160"/>
      <c r="K121" s="266"/>
      <c r="L121" s="271"/>
      <c r="M121" s="154"/>
      <c r="N121" s="154"/>
      <c r="O121" s="286"/>
      <c r="P121" s="293"/>
      <c r="R121" s="302"/>
      <c r="S121" s="311"/>
      <c r="T121" s="320"/>
    </row>
    <row r="122" spans="3:20" ht="19" customHeight="1">
      <c r="C122" s="60">
        <v>7</v>
      </c>
      <c r="D122" s="221"/>
      <c r="E122" s="229" t="s">
        <v>251</v>
      </c>
      <c r="F122" s="237"/>
      <c r="G122" s="243" t="s">
        <v>164</v>
      </c>
      <c r="H122" s="133" t="s">
        <v>190</v>
      </c>
      <c r="I122" s="251">
        <v>10</v>
      </c>
      <c r="J122" s="155"/>
      <c r="K122" s="155"/>
      <c r="L122" s="272"/>
      <c r="M122" s="262"/>
      <c r="N122" s="262"/>
      <c r="O122" s="288"/>
      <c r="P122" s="294"/>
      <c r="R122" s="301"/>
      <c r="S122" s="312"/>
      <c r="T122" s="319"/>
    </row>
    <row r="123" spans="3:20" ht="19" customHeight="1">
      <c r="D123" s="212"/>
      <c r="E123" s="233"/>
      <c r="F123" s="238"/>
      <c r="G123" s="244" t="s">
        <v>302</v>
      </c>
      <c r="H123" s="131"/>
      <c r="I123" s="252"/>
      <c r="J123" s="160"/>
      <c r="K123" s="266"/>
      <c r="L123" s="273"/>
      <c r="M123" s="157"/>
      <c r="N123" s="157"/>
      <c r="O123" s="281"/>
      <c r="P123" s="291"/>
      <c r="R123" s="302"/>
      <c r="S123" s="311"/>
      <c r="T123" s="320"/>
    </row>
    <row r="124" spans="3:20" ht="19" customHeight="1">
      <c r="C124" s="60">
        <v>8</v>
      </c>
      <c r="D124" s="221"/>
      <c r="E124" s="229" t="s">
        <v>134</v>
      </c>
      <c r="F124" s="237"/>
      <c r="G124" s="243" t="s">
        <v>270</v>
      </c>
      <c r="H124" s="133" t="s">
        <v>197</v>
      </c>
      <c r="I124" s="251">
        <v>1</v>
      </c>
      <c r="J124" s="155"/>
      <c r="K124" s="155"/>
      <c r="L124" s="272"/>
      <c r="M124" s="262"/>
      <c r="N124" s="262"/>
      <c r="O124" s="288"/>
      <c r="P124" s="292"/>
      <c r="R124" s="301"/>
      <c r="S124" s="312"/>
      <c r="T124" s="319"/>
    </row>
    <row r="125" spans="3:20" ht="19" customHeight="1">
      <c r="D125" s="212"/>
      <c r="E125" s="226"/>
      <c r="F125" s="100"/>
      <c r="G125" s="241"/>
      <c r="H125" s="131"/>
      <c r="I125" s="252"/>
      <c r="J125" s="160"/>
      <c r="K125" s="266"/>
      <c r="L125" s="271"/>
      <c r="M125" s="154"/>
      <c r="N125" s="156"/>
      <c r="O125" s="286"/>
      <c r="P125" s="293"/>
      <c r="R125" s="302"/>
      <c r="S125" s="311"/>
      <c r="T125" s="320"/>
    </row>
    <row r="126" spans="3:20" ht="19" customHeight="1">
      <c r="C126" s="60">
        <v>9</v>
      </c>
      <c r="D126" s="221"/>
      <c r="E126" s="229" t="s">
        <v>122</v>
      </c>
      <c r="F126" s="237"/>
      <c r="G126" s="243" t="s">
        <v>157</v>
      </c>
      <c r="H126" s="133" t="s">
        <v>197</v>
      </c>
      <c r="I126" s="251">
        <v>1</v>
      </c>
      <c r="J126" s="265"/>
      <c r="K126" s="265"/>
      <c r="L126" s="272"/>
      <c r="M126" s="262"/>
      <c r="N126" s="262"/>
      <c r="O126" s="289"/>
      <c r="P126" s="292"/>
      <c r="R126" s="301"/>
      <c r="S126" s="312"/>
      <c r="T126" s="319"/>
    </row>
    <row r="127" spans="3:20" ht="19" customHeight="1">
      <c r="D127" s="212"/>
      <c r="E127" s="226"/>
      <c r="F127" s="100"/>
      <c r="G127" s="241" t="s">
        <v>249</v>
      </c>
      <c r="H127" s="131"/>
      <c r="I127" s="252"/>
      <c r="J127" s="160"/>
      <c r="K127" s="266"/>
      <c r="L127" s="271"/>
      <c r="M127" s="154"/>
      <c r="N127" s="156"/>
      <c r="O127" s="286"/>
      <c r="P127" s="293"/>
      <c r="R127" s="302"/>
      <c r="S127" s="311"/>
      <c r="T127" s="320"/>
    </row>
    <row r="128" spans="3:20" ht="19" customHeight="1">
      <c r="C128" s="60">
        <v>9</v>
      </c>
      <c r="D128" s="221"/>
      <c r="E128" s="229" t="s">
        <v>134</v>
      </c>
      <c r="F128" s="237"/>
      <c r="G128" s="243" t="s">
        <v>113</v>
      </c>
      <c r="H128" s="133" t="s">
        <v>197</v>
      </c>
      <c r="I128" s="251">
        <v>1</v>
      </c>
      <c r="J128" s="155"/>
      <c r="K128" s="155"/>
      <c r="L128" s="272"/>
      <c r="M128" s="262"/>
      <c r="N128" s="262"/>
      <c r="O128" s="289"/>
      <c r="P128" s="292"/>
      <c r="R128" s="301"/>
      <c r="S128" s="312"/>
      <c r="T128" s="319"/>
    </row>
    <row r="129" spans="3:20" ht="19" customHeight="1">
      <c r="D129" s="212"/>
      <c r="E129" s="226"/>
      <c r="F129" s="100"/>
      <c r="G129" s="241"/>
      <c r="H129" s="131"/>
      <c r="I129" s="253"/>
      <c r="J129" s="160"/>
      <c r="K129" s="156"/>
      <c r="L129" s="273"/>
      <c r="M129" s="157"/>
      <c r="N129" s="157"/>
      <c r="O129" s="281"/>
      <c r="P129" s="291"/>
      <c r="R129" s="302"/>
      <c r="S129" s="311"/>
      <c r="T129" s="320"/>
    </row>
    <row r="130" spans="3:20" ht="19" customHeight="1">
      <c r="C130" s="60">
        <v>12</v>
      </c>
      <c r="D130" s="221"/>
      <c r="E130" s="232" t="s">
        <v>279</v>
      </c>
      <c r="F130" s="237"/>
      <c r="G130" s="243" t="s">
        <v>160</v>
      </c>
      <c r="H130" s="133" t="s">
        <v>197</v>
      </c>
      <c r="I130" s="251">
        <v>1</v>
      </c>
      <c r="J130" s="155"/>
      <c r="K130" s="155"/>
      <c r="L130" s="272"/>
      <c r="M130" s="262"/>
      <c r="N130" s="155"/>
      <c r="O130" s="282"/>
      <c r="P130" s="292"/>
      <c r="Q130" s="297"/>
      <c r="R130" s="301"/>
      <c r="S130" s="312"/>
      <c r="T130" s="319"/>
    </row>
    <row r="131" spans="3:20" ht="19" customHeight="1">
      <c r="D131" s="212"/>
      <c r="E131" s="233"/>
      <c r="F131" s="238"/>
      <c r="G131" s="244"/>
      <c r="H131" s="134"/>
      <c r="I131" s="253"/>
      <c r="J131" s="160"/>
      <c r="K131" s="160"/>
      <c r="L131" s="273"/>
      <c r="M131" s="157"/>
      <c r="N131" s="157"/>
      <c r="O131" s="283"/>
      <c r="P131" s="293"/>
      <c r="R131" s="302"/>
      <c r="S131" s="311"/>
      <c r="T131" s="320"/>
    </row>
    <row r="132" spans="3:20" ht="19" customHeight="1">
      <c r="C132" s="60">
        <v>10</v>
      </c>
      <c r="D132" s="221"/>
      <c r="E132" s="232"/>
      <c r="F132" s="237"/>
      <c r="G132" s="243"/>
      <c r="H132" s="133"/>
      <c r="I132" s="255"/>
      <c r="J132" s="155"/>
      <c r="K132" s="155"/>
      <c r="L132" s="272"/>
      <c r="M132" s="262"/>
      <c r="N132" s="155"/>
      <c r="O132" s="282"/>
      <c r="P132" s="292"/>
      <c r="R132" s="301"/>
      <c r="S132" s="312"/>
      <c r="T132" s="319"/>
    </row>
    <row r="133" spans="3:20" ht="19" customHeight="1">
      <c r="D133" s="212"/>
      <c r="E133" s="233"/>
      <c r="F133" s="238"/>
      <c r="G133" s="241"/>
      <c r="H133" s="131"/>
      <c r="I133" s="252"/>
      <c r="J133" s="156"/>
      <c r="K133" s="156"/>
      <c r="L133" s="271"/>
      <c r="M133" s="154"/>
      <c r="N133" s="154"/>
      <c r="O133" s="281"/>
      <c r="P133" s="291"/>
      <c r="R133" s="302"/>
      <c r="S133" s="311"/>
      <c r="T133" s="320"/>
    </row>
    <row r="134" spans="3:20" ht="19" customHeight="1">
      <c r="C134" s="60">
        <v>8</v>
      </c>
      <c r="D134" s="221"/>
      <c r="E134" s="229" t="s">
        <v>203</v>
      </c>
      <c r="F134" s="237"/>
      <c r="G134" s="243"/>
      <c r="H134" s="133"/>
      <c r="I134" s="257"/>
      <c r="J134" s="155"/>
      <c r="K134" s="155"/>
      <c r="L134" s="272"/>
      <c r="M134" s="262"/>
      <c r="N134" s="155"/>
      <c r="O134" s="282"/>
      <c r="P134" s="292"/>
      <c r="R134" s="301"/>
      <c r="S134" s="312"/>
      <c r="T134" s="319"/>
    </row>
    <row r="135" spans="3:20" ht="19" customHeight="1">
      <c r="D135" s="220"/>
      <c r="E135" s="233"/>
      <c r="F135" s="238"/>
      <c r="G135" s="244"/>
      <c r="H135" s="134"/>
      <c r="I135" s="253"/>
      <c r="J135" s="160"/>
      <c r="K135" s="267"/>
      <c r="L135" s="273"/>
      <c r="M135" s="157"/>
      <c r="N135" s="157"/>
      <c r="O135" s="283"/>
      <c r="P135" s="293"/>
      <c r="R135" s="302"/>
      <c r="S135" s="311"/>
      <c r="T135" s="320"/>
    </row>
    <row r="136" spans="3:20" ht="19" customHeight="1">
      <c r="C136" s="60">
        <v>11</v>
      </c>
      <c r="D136" s="221"/>
      <c r="E136" s="232"/>
      <c r="F136" s="237"/>
      <c r="G136" s="243"/>
      <c r="H136" s="133"/>
      <c r="I136" s="251"/>
      <c r="J136" s="155"/>
      <c r="K136" s="155"/>
      <c r="L136" s="272"/>
      <c r="M136" s="262"/>
      <c r="N136" s="155"/>
      <c r="O136" s="282"/>
      <c r="P136" s="292"/>
      <c r="Q136" s="297"/>
      <c r="R136" s="301"/>
      <c r="S136" s="312"/>
      <c r="T136" s="319"/>
    </row>
    <row r="137" spans="3:20" ht="19" customHeight="1">
      <c r="D137" s="220"/>
      <c r="E137" s="233"/>
      <c r="F137" s="100"/>
      <c r="G137" s="244"/>
      <c r="H137" s="134"/>
      <c r="I137" s="253"/>
      <c r="J137" s="160"/>
      <c r="K137" s="267"/>
      <c r="L137" s="273"/>
      <c r="M137" s="157"/>
      <c r="N137" s="157"/>
      <c r="O137" s="286"/>
      <c r="P137" s="293"/>
      <c r="R137" s="302"/>
      <c r="S137" s="311"/>
      <c r="T137" s="320"/>
    </row>
    <row r="138" spans="3:20" ht="19" customHeight="1">
      <c r="C138" s="60">
        <v>15</v>
      </c>
      <c r="D138" s="221"/>
      <c r="E138" s="230" t="s">
        <v>186</v>
      </c>
      <c r="F138" s="237"/>
      <c r="G138" s="241"/>
      <c r="H138" s="133"/>
      <c r="I138" s="251"/>
      <c r="J138" s="155"/>
      <c r="K138" s="155"/>
      <c r="L138" s="272"/>
      <c r="M138" s="262"/>
      <c r="N138" s="155"/>
      <c r="O138" s="282"/>
      <c r="P138" s="292"/>
      <c r="Q138" s="297"/>
      <c r="R138" s="301"/>
      <c r="S138" s="312"/>
      <c r="T138" s="319"/>
    </row>
    <row r="139" spans="3:20" ht="19" customHeight="1">
      <c r="D139" s="212"/>
      <c r="E139" s="233"/>
      <c r="F139" s="238"/>
      <c r="G139" s="244"/>
      <c r="H139" s="134"/>
      <c r="I139" s="253"/>
      <c r="J139" s="157"/>
      <c r="K139" s="160"/>
      <c r="L139" s="273"/>
      <c r="M139" s="157"/>
      <c r="N139" s="157"/>
      <c r="O139" s="286"/>
      <c r="P139" s="293"/>
      <c r="R139" s="303"/>
      <c r="S139" s="314"/>
      <c r="T139" s="321"/>
    </row>
    <row r="140" spans="3:20" ht="19" customHeight="1">
      <c r="C140" s="60">
        <v>16</v>
      </c>
      <c r="D140" s="222"/>
      <c r="E140" s="234"/>
      <c r="F140" s="239"/>
      <c r="G140" s="246"/>
      <c r="H140" s="135"/>
      <c r="I140" s="256"/>
      <c r="J140" s="264"/>
      <c r="K140" s="161"/>
      <c r="L140" s="274"/>
      <c r="M140" s="264"/>
      <c r="N140" s="264"/>
      <c r="O140" s="290"/>
      <c r="P140" s="295"/>
      <c r="R140" s="304"/>
      <c r="S140" s="315"/>
      <c r="T140" s="322"/>
    </row>
    <row r="141" spans="3:20" ht="20.25" customHeight="1">
      <c r="M141" s="85" t="str">
        <f>+"【"&amp;E表!$E$7&amp;"】"</f>
        <v>【富士川町上下水道課】</v>
      </c>
      <c r="N141" s="85"/>
      <c r="O141" s="85"/>
      <c r="P141" s="85"/>
      <c r="Q141" s="63"/>
    </row>
    <row r="142" spans="3:20" ht="18" customHeight="1">
      <c r="D142" s="87" t="str">
        <f>IF(B108&gt;9,"（　"&amp;DBCS(FIXED(B108,0))&amp;"　）","（ 　"&amp;DBCS(FIXED(B108,0))&amp;"　 ）")</f>
        <v>（　１５　）</v>
      </c>
      <c r="F142" s="87"/>
      <c r="G142" s="206"/>
      <c r="H142" s="87"/>
      <c r="I142" s="138"/>
      <c r="J142" s="159"/>
      <c r="K142" s="159"/>
      <c r="L142" s="138"/>
      <c r="M142" s="159"/>
      <c r="N142" s="159"/>
      <c r="O142" s="87"/>
      <c r="P142" s="87"/>
    </row>
  </sheetData>
  <mergeCells count="34">
    <mergeCell ref="M5:N5"/>
    <mergeCell ref="D14:E14"/>
    <mergeCell ref="O15:P15"/>
    <mergeCell ref="F18:G18"/>
    <mergeCell ref="M53:P53"/>
    <mergeCell ref="D58:E58"/>
    <mergeCell ref="O59:P59"/>
    <mergeCell ref="F62:G62"/>
    <mergeCell ref="M97:P97"/>
    <mergeCell ref="D102:E102"/>
    <mergeCell ref="O103:P103"/>
    <mergeCell ref="F106:G106"/>
    <mergeCell ref="M141:P141"/>
    <mergeCell ref="S17:S18"/>
    <mergeCell ref="I19:I20"/>
    <mergeCell ref="J19:J20"/>
    <mergeCell ref="K19:K20"/>
    <mergeCell ref="L19:L20"/>
    <mergeCell ref="M19:M20"/>
    <mergeCell ref="N19:N20"/>
    <mergeCell ref="S61:S62"/>
    <mergeCell ref="I63:I64"/>
    <mergeCell ref="J63:J64"/>
    <mergeCell ref="K63:K64"/>
    <mergeCell ref="L63:L64"/>
    <mergeCell ref="M63:M64"/>
    <mergeCell ref="N63:N64"/>
    <mergeCell ref="S105:S106"/>
    <mergeCell ref="I107:I108"/>
    <mergeCell ref="J107:J108"/>
    <mergeCell ref="K107:K108"/>
    <mergeCell ref="L107:L108"/>
    <mergeCell ref="M107:M108"/>
    <mergeCell ref="N107:N108"/>
  </mergeCells>
  <phoneticPr fontId="60"/>
  <printOptions horizontalCentered="1" verticalCentered="1"/>
  <pageMargins left="0" right="0" top="0.59055118110236227" bottom="0" header="0" footer="0"/>
  <pageSetup paperSize="9" scale="67" fitToWidth="1" fitToHeight="1" orientation="landscape" usePrinterDefaults="1" horizontalDpi="300" verticalDpi="300" r:id="rId1"/>
  <headerFooter alignWithMargins="0"/>
  <rowBreaks count="2" manualBreakCount="2">
    <brk id="54" min="3" max="15" man="1"/>
    <brk id="98" min="3" max="15" man="1"/>
  </rowBreaks>
  <colBreaks count="1" manualBreakCount="1">
    <brk id="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2:Q72"/>
  <sheetViews>
    <sheetView tabSelected="1" workbookViewId="0">
      <selection activeCell="B33" sqref="B33"/>
    </sheetView>
  </sheetViews>
  <sheetFormatPr defaultColWidth="8.78515625" defaultRowHeight="17.25"/>
  <cols>
    <col min="1" max="1" width="7.7109375" style="60" customWidth="1"/>
    <col min="2" max="2" width="10.7109375" style="60" customWidth="1"/>
    <col min="3" max="3" width="4.7109375" style="60" customWidth="1"/>
    <col min="4" max="4" width="7.7109375" style="87" customWidth="1"/>
    <col min="5" max="5" width="21.7109375" style="206" customWidth="1"/>
    <col min="6" max="6" width="0.92578125" style="60" customWidth="1"/>
    <col min="7" max="7" width="21.2109375" style="108" customWidth="1"/>
    <col min="8" max="8" width="5.7109375" style="60" customWidth="1"/>
    <col min="9" max="9" width="9.7109375" style="61" customWidth="1"/>
    <col min="10" max="11" width="12.7109375" style="62" customWidth="1"/>
    <col min="12" max="12" width="9.7109375" style="61" customWidth="1"/>
    <col min="13" max="14" width="12.7109375" style="62" customWidth="1"/>
    <col min="15" max="15" width="20.7109375" style="60" customWidth="1"/>
    <col min="16" max="16" width="5.7109375" style="60" customWidth="1"/>
    <col min="17" max="17" width="1.7109375" style="60" customWidth="1"/>
    <col min="18" max="16384" width="8.78515625" style="60"/>
  </cols>
  <sheetData>
    <row r="2" spans="1:17">
      <c r="D2" s="87" t="s">
        <v>25</v>
      </c>
      <c r="J2" s="159"/>
      <c r="K2" s="159"/>
      <c r="M2" s="204"/>
      <c r="P2" s="159"/>
      <c r="Q2" s="159"/>
    </row>
    <row r="3" spans="1:17">
      <c r="D3" s="87" t="s">
        <v>48</v>
      </c>
      <c r="J3" s="204"/>
      <c r="K3" s="204"/>
      <c r="M3" s="275"/>
      <c r="P3" s="62"/>
      <c r="Q3" s="62"/>
    </row>
    <row r="4" spans="1:17">
      <c r="D4" s="87" t="s">
        <v>28</v>
      </c>
      <c r="I4" s="248"/>
      <c r="P4" s="62"/>
      <c r="Q4" s="62"/>
    </row>
    <row r="5" spans="1:17">
      <c r="J5" s="159"/>
      <c r="K5" s="159"/>
      <c r="M5" s="204"/>
      <c r="N5" s="204"/>
      <c r="P5" s="62"/>
      <c r="Q5" s="62"/>
    </row>
    <row r="6" spans="1:17">
      <c r="J6" s="204"/>
      <c r="K6" s="204"/>
      <c r="P6" s="62"/>
      <c r="Q6" s="62"/>
    </row>
    <row r="7" spans="1:17">
      <c r="I7" s="248"/>
      <c r="J7" s="260"/>
      <c r="K7" s="252"/>
      <c r="P7" s="62"/>
      <c r="Q7" s="62"/>
    </row>
    <row r="8" spans="1:17">
      <c r="J8" s="260"/>
      <c r="K8" s="252"/>
      <c r="P8" s="62"/>
      <c r="Q8" s="62"/>
    </row>
    <row r="9" spans="1:17" ht="25" customHeight="1">
      <c r="D9" s="87" t="s">
        <v>79</v>
      </c>
    </row>
    <row r="10" spans="1:17" ht="25" customHeight="1">
      <c r="D10" s="208" t="s">
        <v>195</v>
      </c>
      <c r="E10" s="224"/>
    </row>
    <row r="11" spans="1:17" ht="20.25" customHeight="1"/>
    <row r="12" spans="1:17" ht="27" customHeight="1">
      <c r="D12" s="209" t="str">
        <f>+" "&amp;$D$10&amp;" 　　内訳書 "</f>
        <v xml:space="preserve"> 交通誘導員 　　内訳書 </v>
      </c>
      <c r="F12" s="87"/>
      <c r="G12" s="206"/>
      <c r="H12" s="87"/>
      <c r="I12" s="138"/>
      <c r="J12" s="159"/>
      <c r="K12" s="159"/>
      <c r="L12" s="138"/>
      <c r="M12" s="159"/>
      <c r="N12" s="159"/>
      <c r="O12" s="87"/>
      <c r="P12" s="87"/>
    </row>
    <row r="13" spans="1:17" ht="15" customHeight="1"/>
    <row r="14" spans="1:17" ht="18" customHeight="1">
      <c r="D14" s="210" t="str">
        <f>+"第 "&amp;DBCS(FIXED(B16,0))&amp;" 号内訳明細書"</f>
        <v>第 ４ 号内訳明細書</v>
      </c>
      <c r="E14" s="60"/>
    </row>
    <row r="15" spans="1:17" ht="18" customHeight="1">
      <c r="B15" s="63" t="s">
        <v>41</v>
      </c>
      <c r="O15" s="277" t="str">
        <f>+"Ｎｏ,"&amp;DBCS(FIXED($B$16,0))&amp;"－"&amp;DBCS(FIXED(B17,0))&amp;" "</f>
        <v xml:space="preserve">Ｎｏ,４－１ </v>
      </c>
      <c r="P15" s="277"/>
    </row>
    <row r="16" spans="1:17" ht="18" customHeight="1">
      <c r="A16" s="85" t="s">
        <v>84</v>
      </c>
      <c r="B16" s="207">
        <v>4</v>
      </c>
      <c r="D16" s="211"/>
      <c r="E16" s="225"/>
      <c r="F16" s="98"/>
      <c r="G16" s="240"/>
      <c r="H16" s="129"/>
      <c r="I16" s="137"/>
      <c r="J16" s="261"/>
      <c r="K16" s="261"/>
      <c r="L16" s="268"/>
      <c r="M16" s="261"/>
      <c r="N16" s="151"/>
      <c r="O16" s="129"/>
      <c r="P16" s="179"/>
    </row>
    <row r="17" spans="1:17" ht="18" customHeight="1">
      <c r="A17" s="85" t="s">
        <v>84</v>
      </c>
      <c r="B17" s="207">
        <v>1</v>
      </c>
      <c r="D17" s="212"/>
      <c r="E17" s="226"/>
      <c r="F17" s="99"/>
      <c r="G17" s="241"/>
      <c r="H17" s="130"/>
      <c r="I17" s="138" t="s">
        <v>104</v>
      </c>
      <c r="J17" s="159"/>
      <c r="K17" s="152"/>
      <c r="L17" s="138" t="s">
        <v>105</v>
      </c>
      <c r="M17" s="159"/>
      <c r="N17" s="152"/>
      <c r="O17" s="130"/>
      <c r="P17" s="291" t="s">
        <v>6</v>
      </c>
    </row>
    <row r="18" spans="1:17" ht="18" customHeight="1">
      <c r="D18" s="212" t="s">
        <v>70</v>
      </c>
      <c r="E18" s="226" t="s">
        <v>86</v>
      </c>
      <c r="F18" s="100" t="s">
        <v>54</v>
      </c>
      <c r="G18" s="119"/>
      <c r="H18" s="131" t="s">
        <v>8</v>
      </c>
      <c r="I18" s="139"/>
      <c r="J18" s="177"/>
      <c r="K18" s="177"/>
      <c r="L18" s="139"/>
      <c r="M18" s="177"/>
      <c r="N18" s="153"/>
      <c r="O18" s="278" t="s">
        <v>3</v>
      </c>
      <c r="P18" s="291" t="s">
        <v>44</v>
      </c>
      <c r="Q18" s="296"/>
    </row>
    <row r="19" spans="1:17" ht="18" customHeight="1">
      <c r="B19" s="63" t="s">
        <v>46</v>
      </c>
      <c r="D19" s="212"/>
      <c r="E19" s="226"/>
      <c r="F19" s="99"/>
      <c r="G19" s="241"/>
      <c r="H19" s="130"/>
      <c r="I19" s="140" t="s">
        <v>9</v>
      </c>
      <c r="J19" s="146" t="s">
        <v>17</v>
      </c>
      <c r="K19" s="146" t="s">
        <v>23</v>
      </c>
      <c r="L19" s="140" t="s">
        <v>9</v>
      </c>
      <c r="M19" s="146" t="s">
        <v>17</v>
      </c>
      <c r="N19" s="146" t="s">
        <v>23</v>
      </c>
      <c r="O19" s="130"/>
      <c r="P19" s="291" t="s">
        <v>77</v>
      </c>
      <c r="Q19" s="296"/>
    </row>
    <row r="20" spans="1:17" ht="18" customHeight="1">
      <c r="A20" s="85" t="s">
        <v>84</v>
      </c>
      <c r="B20" s="207">
        <f>'③給水管工事20'!B108+1</f>
        <v>16</v>
      </c>
      <c r="D20" s="213"/>
      <c r="E20" s="227"/>
      <c r="F20" s="101"/>
      <c r="G20" s="242"/>
      <c r="H20" s="132"/>
      <c r="I20" s="249"/>
      <c r="J20" s="249"/>
      <c r="K20" s="249"/>
      <c r="L20" s="249"/>
      <c r="M20" s="249"/>
      <c r="N20" s="249"/>
      <c r="O20" s="132"/>
      <c r="P20" s="182"/>
      <c r="Q20" s="296"/>
    </row>
    <row r="21" spans="1:17" ht="19" customHeight="1">
      <c r="D21" s="214"/>
      <c r="E21" s="228"/>
      <c r="F21" s="236"/>
      <c r="G21" s="241"/>
      <c r="H21" s="131"/>
      <c r="I21" s="248"/>
      <c r="J21" s="154"/>
      <c r="K21" s="156"/>
      <c r="L21" s="271"/>
      <c r="M21" s="154"/>
      <c r="N21" s="154"/>
      <c r="O21" s="279"/>
      <c r="P21" s="291"/>
    </row>
    <row r="22" spans="1:17" ht="19" customHeight="1">
      <c r="C22" s="60">
        <v>1</v>
      </c>
      <c r="D22" s="215"/>
      <c r="E22" s="232" t="s">
        <v>153</v>
      </c>
      <c r="F22" s="325"/>
      <c r="G22" s="243"/>
      <c r="H22" s="133" t="s">
        <v>20</v>
      </c>
      <c r="I22" s="250"/>
      <c r="J22" s="262"/>
      <c r="K22" s="155"/>
      <c r="L22" s="272"/>
      <c r="M22" s="262"/>
      <c r="N22" s="262"/>
      <c r="O22" s="280"/>
      <c r="P22" s="292"/>
    </row>
    <row r="23" spans="1:17" ht="19" customHeight="1">
      <c r="D23" s="212"/>
      <c r="E23" s="226"/>
      <c r="F23" s="236"/>
      <c r="G23" s="241"/>
      <c r="H23" s="131"/>
      <c r="I23" s="248"/>
      <c r="J23" s="154"/>
      <c r="K23" s="156"/>
      <c r="L23" s="271"/>
      <c r="M23" s="154"/>
      <c r="N23" s="154"/>
      <c r="O23" s="279"/>
      <c r="P23" s="291"/>
    </row>
    <row r="24" spans="1:17" ht="19" customHeight="1">
      <c r="C24" s="60">
        <v>2</v>
      </c>
      <c r="D24" s="215"/>
      <c r="E24" s="232"/>
      <c r="F24" s="325"/>
      <c r="G24" s="243"/>
      <c r="H24" s="133"/>
      <c r="I24" s="250"/>
      <c r="J24" s="262"/>
      <c r="K24" s="155"/>
      <c r="L24" s="272"/>
      <c r="M24" s="262"/>
      <c r="N24" s="262"/>
      <c r="O24" s="280"/>
      <c r="P24" s="292"/>
    </row>
    <row r="25" spans="1:17" ht="19" customHeight="1">
      <c r="B25" s="85" t="s">
        <v>170</v>
      </c>
      <c r="D25" s="212"/>
      <c r="E25" s="233"/>
      <c r="F25" s="100"/>
      <c r="G25" s="245"/>
      <c r="H25" s="131"/>
      <c r="I25" s="248"/>
      <c r="J25" s="154"/>
      <c r="K25" s="156"/>
      <c r="L25" s="271"/>
      <c r="M25" s="154"/>
      <c r="N25" s="154"/>
      <c r="O25" s="281"/>
      <c r="P25" s="291"/>
    </row>
    <row r="26" spans="1:17" ht="19" customHeight="1">
      <c r="A26" s="85" t="s">
        <v>84</v>
      </c>
      <c r="B26" s="343" t="s">
        <v>162</v>
      </c>
      <c r="C26" s="60">
        <v>3</v>
      </c>
      <c r="D26" s="221"/>
      <c r="E26" s="229" t="s">
        <v>186</v>
      </c>
      <c r="F26" s="237"/>
      <c r="G26" s="346"/>
      <c r="H26" s="133"/>
      <c r="I26" s="251"/>
      <c r="J26" s="262"/>
      <c r="K26" s="155"/>
      <c r="L26" s="272"/>
      <c r="M26" s="262"/>
      <c r="N26" s="262"/>
      <c r="O26" s="352"/>
      <c r="P26" s="292"/>
    </row>
    <row r="27" spans="1:17" ht="19" customHeight="1">
      <c r="B27" s="85" t="s">
        <v>171</v>
      </c>
      <c r="D27" s="212"/>
      <c r="E27" s="226"/>
      <c r="F27" s="236"/>
      <c r="G27" s="241"/>
      <c r="H27" s="131"/>
      <c r="I27" s="248"/>
      <c r="J27" s="154"/>
      <c r="K27" s="156"/>
      <c r="L27" s="271"/>
      <c r="M27" s="154"/>
      <c r="N27" s="154"/>
      <c r="O27" s="281"/>
      <c r="P27" s="291"/>
    </row>
    <row r="28" spans="1:17" ht="19" customHeight="1">
      <c r="A28" s="85" t="s">
        <v>84</v>
      </c>
      <c r="B28" s="207" t="s">
        <v>162</v>
      </c>
      <c r="C28" s="60">
        <v>4</v>
      </c>
      <c r="D28" s="221"/>
      <c r="E28" s="229"/>
      <c r="F28" s="325"/>
      <c r="G28" s="243"/>
      <c r="H28" s="133"/>
      <c r="I28" s="250"/>
      <c r="J28" s="262"/>
      <c r="K28" s="155"/>
      <c r="L28" s="272"/>
      <c r="M28" s="262"/>
      <c r="N28" s="262"/>
      <c r="O28" s="352"/>
      <c r="P28" s="292"/>
    </row>
    <row r="29" spans="1:17" ht="19" customHeight="1">
      <c r="B29" s="85" t="s">
        <v>172</v>
      </c>
      <c r="D29" s="212"/>
      <c r="E29" s="226"/>
      <c r="F29" s="236"/>
      <c r="G29" s="347"/>
      <c r="H29" s="131"/>
      <c r="I29" s="248"/>
      <c r="J29" s="154"/>
      <c r="K29" s="156"/>
      <c r="L29" s="271"/>
      <c r="M29" s="154"/>
      <c r="N29" s="154"/>
      <c r="O29" s="353"/>
      <c r="P29" s="291"/>
    </row>
    <row r="30" spans="1:17" ht="19" customHeight="1">
      <c r="A30" s="85" t="s">
        <v>84</v>
      </c>
      <c r="B30" s="207" t="s">
        <v>162</v>
      </c>
      <c r="C30" s="60">
        <v>5</v>
      </c>
      <c r="D30" s="221"/>
      <c r="E30" s="229"/>
      <c r="F30" s="325"/>
      <c r="G30" s="243"/>
      <c r="H30" s="133"/>
      <c r="I30" s="250"/>
      <c r="J30" s="262"/>
      <c r="K30" s="155"/>
      <c r="L30" s="272"/>
      <c r="M30" s="262"/>
      <c r="N30" s="262"/>
      <c r="O30" s="354"/>
      <c r="P30" s="292"/>
    </row>
    <row r="31" spans="1:17" ht="19" customHeight="1">
      <c r="D31" s="212"/>
      <c r="E31" s="226"/>
      <c r="F31" s="236"/>
      <c r="G31" s="245"/>
      <c r="H31" s="131"/>
      <c r="I31" s="248"/>
      <c r="J31" s="154"/>
      <c r="K31" s="156"/>
      <c r="L31" s="271"/>
      <c r="M31" s="154"/>
      <c r="N31" s="154"/>
      <c r="O31" s="353"/>
      <c r="P31" s="291"/>
    </row>
    <row r="32" spans="1:17" ht="19" customHeight="1">
      <c r="C32" s="60">
        <v>12</v>
      </c>
      <c r="D32" s="221"/>
      <c r="E32" s="229"/>
      <c r="F32" s="325"/>
      <c r="G32" s="243"/>
      <c r="H32" s="133"/>
      <c r="I32" s="250"/>
      <c r="J32" s="262"/>
      <c r="K32" s="155"/>
      <c r="L32" s="349"/>
      <c r="M32" s="262"/>
      <c r="N32" s="262"/>
      <c r="O32" s="354"/>
      <c r="P32" s="292"/>
    </row>
    <row r="33" spans="3:16" ht="19" customHeight="1">
      <c r="D33" s="212"/>
      <c r="E33" s="226"/>
      <c r="F33" s="236"/>
      <c r="G33" s="245"/>
      <c r="H33" s="131"/>
      <c r="I33" s="248"/>
      <c r="J33" s="154"/>
      <c r="K33" s="156"/>
      <c r="L33" s="271"/>
      <c r="M33" s="154"/>
      <c r="N33" s="154"/>
      <c r="O33" s="281"/>
      <c r="P33" s="291"/>
    </row>
    <row r="34" spans="3:16" ht="19" customHeight="1">
      <c r="C34" s="60">
        <v>6</v>
      </c>
      <c r="D34" s="221"/>
      <c r="E34" s="229"/>
      <c r="F34" s="325"/>
      <c r="G34" s="243"/>
      <c r="H34" s="133"/>
      <c r="I34" s="250"/>
      <c r="J34" s="262"/>
      <c r="K34" s="155"/>
      <c r="L34" s="272"/>
      <c r="M34" s="262"/>
      <c r="N34" s="262"/>
      <c r="O34" s="354"/>
      <c r="P34" s="292"/>
    </row>
    <row r="35" spans="3:16" ht="19" customHeight="1">
      <c r="D35" s="212"/>
      <c r="E35" s="226"/>
      <c r="F35" s="236"/>
      <c r="G35" s="245"/>
      <c r="H35" s="131"/>
      <c r="I35" s="248"/>
      <c r="J35" s="154"/>
      <c r="K35" s="156"/>
      <c r="L35" s="271"/>
      <c r="M35" s="351"/>
      <c r="N35" s="154"/>
      <c r="O35" s="281"/>
      <c r="P35" s="291"/>
    </row>
    <row r="36" spans="3:16" ht="19" customHeight="1">
      <c r="C36" s="60">
        <v>8</v>
      </c>
      <c r="D36" s="221"/>
      <c r="E36" s="229"/>
      <c r="F36" s="325"/>
      <c r="G36" s="243"/>
      <c r="H36" s="133"/>
      <c r="I36" s="250"/>
      <c r="J36" s="262"/>
      <c r="K36" s="155"/>
      <c r="L36" s="272"/>
      <c r="M36" s="153"/>
      <c r="N36" s="262"/>
      <c r="O36" s="352"/>
      <c r="P36" s="292"/>
    </row>
    <row r="37" spans="3:16" ht="19" customHeight="1">
      <c r="D37" s="212"/>
      <c r="E37" s="226"/>
      <c r="F37" s="236"/>
      <c r="G37" s="245"/>
      <c r="H37" s="131"/>
      <c r="I37" s="248"/>
      <c r="J37" s="154"/>
      <c r="K37" s="156"/>
      <c r="L37" s="271"/>
      <c r="M37" s="154"/>
      <c r="N37" s="154"/>
      <c r="O37" s="281"/>
      <c r="P37" s="291"/>
    </row>
    <row r="38" spans="3:16" ht="19" customHeight="1">
      <c r="C38" s="60">
        <v>9</v>
      </c>
      <c r="D38" s="344"/>
      <c r="E38" s="229"/>
      <c r="F38" s="325"/>
      <c r="G38" s="243"/>
      <c r="H38" s="133"/>
      <c r="I38" s="250"/>
      <c r="J38" s="262"/>
      <c r="K38" s="155"/>
      <c r="L38" s="272"/>
      <c r="M38" s="262"/>
      <c r="N38" s="262"/>
      <c r="O38" s="352"/>
      <c r="P38" s="292"/>
    </row>
    <row r="39" spans="3:16" ht="19" customHeight="1">
      <c r="D39" s="212"/>
      <c r="E39" s="226"/>
      <c r="F39" s="236"/>
      <c r="G39" s="245"/>
      <c r="H39" s="131"/>
      <c r="I39" s="248"/>
      <c r="J39" s="154"/>
      <c r="K39" s="156"/>
      <c r="L39" s="271"/>
      <c r="M39" s="154"/>
      <c r="N39" s="154"/>
      <c r="O39" s="353"/>
      <c r="P39" s="291"/>
    </row>
    <row r="40" spans="3:16" ht="19" customHeight="1">
      <c r="C40" s="60">
        <v>10</v>
      </c>
      <c r="D40" s="344"/>
      <c r="E40" s="229"/>
      <c r="F40" s="325"/>
      <c r="G40" s="243"/>
      <c r="H40" s="133"/>
      <c r="I40" s="250"/>
      <c r="J40" s="262"/>
      <c r="K40" s="155"/>
      <c r="L40" s="272"/>
      <c r="M40" s="262"/>
      <c r="N40" s="262"/>
      <c r="O40" s="354"/>
      <c r="P40" s="292"/>
    </row>
    <row r="41" spans="3:16" ht="19" customHeight="1">
      <c r="D41" s="212"/>
      <c r="E41" s="226"/>
      <c r="F41" s="236"/>
      <c r="G41" s="245"/>
      <c r="H41" s="131"/>
      <c r="I41" s="248"/>
      <c r="J41" s="154"/>
      <c r="K41" s="156"/>
      <c r="L41" s="271"/>
      <c r="M41" s="154"/>
      <c r="N41" s="154"/>
      <c r="O41" s="281"/>
      <c r="P41" s="291"/>
    </row>
    <row r="42" spans="3:16" ht="19" customHeight="1">
      <c r="C42" s="60">
        <v>11</v>
      </c>
      <c r="D42" s="344"/>
      <c r="E42" s="229"/>
      <c r="F42" s="325"/>
      <c r="G42" s="243"/>
      <c r="H42" s="133"/>
      <c r="I42" s="250"/>
      <c r="J42" s="262"/>
      <c r="K42" s="155"/>
      <c r="L42" s="349"/>
      <c r="M42" s="262"/>
      <c r="N42" s="262"/>
      <c r="O42" s="352"/>
      <c r="P42" s="292"/>
    </row>
    <row r="43" spans="3:16" ht="19" customHeight="1">
      <c r="D43" s="212"/>
      <c r="E43" s="226"/>
      <c r="F43" s="236"/>
      <c r="G43" s="245"/>
      <c r="H43" s="131"/>
      <c r="I43" s="248"/>
      <c r="J43" s="154"/>
      <c r="K43" s="156"/>
      <c r="L43" s="271"/>
      <c r="M43" s="154"/>
      <c r="N43" s="154"/>
      <c r="O43" s="353"/>
      <c r="P43" s="291"/>
    </row>
    <row r="44" spans="3:16" ht="19" customHeight="1">
      <c r="C44" s="60">
        <v>13</v>
      </c>
      <c r="D44" s="221"/>
      <c r="E44" s="229"/>
      <c r="F44" s="325"/>
      <c r="G44" s="243"/>
      <c r="H44" s="133"/>
      <c r="I44" s="250"/>
      <c r="J44" s="262"/>
      <c r="K44" s="155"/>
      <c r="L44" s="349"/>
      <c r="M44" s="262"/>
      <c r="N44" s="262"/>
      <c r="O44" s="354"/>
      <c r="P44" s="292"/>
    </row>
    <row r="45" spans="3:16" ht="19" customHeight="1">
      <c r="D45" s="212"/>
      <c r="E45" s="226"/>
      <c r="F45" s="236"/>
      <c r="G45" s="245"/>
      <c r="H45" s="131"/>
      <c r="I45" s="248"/>
      <c r="J45" s="154"/>
      <c r="K45" s="156"/>
      <c r="L45" s="271"/>
      <c r="M45" s="154"/>
      <c r="N45" s="154"/>
      <c r="O45" s="353"/>
      <c r="P45" s="291"/>
    </row>
    <row r="46" spans="3:16" ht="19" customHeight="1">
      <c r="C46" s="60">
        <v>13</v>
      </c>
      <c r="D46" s="221"/>
      <c r="E46" s="229"/>
      <c r="F46" s="325"/>
      <c r="G46" s="243"/>
      <c r="H46" s="133"/>
      <c r="I46" s="250"/>
      <c r="J46" s="262"/>
      <c r="K46" s="155"/>
      <c r="L46" s="349"/>
      <c r="M46" s="262"/>
      <c r="N46" s="262"/>
      <c r="O46" s="354"/>
      <c r="P46" s="292"/>
    </row>
    <row r="47" spans="3:16" ht="19" customHeight="1">
      <c r="D47" s="212"/>
      <c r="E47" s="226"/>
      <c r="F47" s="236"/>
      <c r="G47" s="241"/>
      <c r="H47" s="131"/>
      <c r="I47" s="248"/>
      <c r="J47" s="154"/>
      <c r="K47" s="156"/>
      <c r="L47" s="271"/>
      <c r="M47" s="154"/>
      <c r="N47" s="154"/>
      <c r="O47" s="281"/>
      <c r="P47" s="291"/>
    </row>
    <row r="48" spans="3:16" ht="19" customHeight="1">
      <c r="C48" s="60">
        <v>14</v>
      </c>
      <c r="D48" s="215"/>
      <c r="E48" s="229"/>
      <c r="F48" s="325"/>
      <c r="G48" s="243"/>
      <c r="H48" s="133"/>
      <c r="I48" s="250"/>
      <c r="J48" s="262"/>
      <c r="K48" s="155"/>
      <c r="L48" s="272"/>
      <c r="M48" s="262"/>
      <c r="N48" s="262"/>
      <c r="O48" s="352"/>
      <c r="P48" s="292"/>
    </row>
    <row r="49" spans="3:17" ht="19" customHeight="1">
      <c r="D49" s="212"/>
      <c r="E49" s="226"/>
      <c r="F49" s="236"/>
      <c r="G49" s="348"/>
      <c r="H49" s="131"/>
      <c r="I49" s="248"/>
      <c r="J49" s="154"/>
      <c r="K49" s="156"/>
      <c r="L49" s="271"/>
      <c r="M49" s="154"/>
      <c r="N49" s="154"/>
      <c r="O49" s="353"/>
      <c r="P49" s="291"/>
    </row>
    <row r="50" spans="3:17" ht="19" customHeight="1">
      <c r="C50" s="60">
        <v>15</v>
      </c>
      <c r="D50" s="221"/>
      <c r="E50" s="229"/>
      <c r="F50" s="325"/>
      <c r="G50" s="243"/>
      <c r="H50" s="133"/>
      <c r="I50" s="250"/>
      <c r="J50" s="262"/>
      <c r="K50" s="155"/>
      <c r="L50" s="349"/>
      <c r="M50" s="262"/>
      <c r="N50" s="262"/>
      <c r="O50" s="354"/>
      <c r="P50" s="292"/>
    </row>
    <row r="51" spans="3:17" ht="19" customHeight="1">
      <c r="D51" s="212"/>
      <c r="E51" s="226"/>
      <c r="F51" s="236"/>
      <c r="G51" s="347"/>
      <c r="H51" s="131"/>
      <c r="I51" s="248"/>
      <c r="J51" s="154"/>
      <c r="K51" s="156"/>
      <c r="L51" s="271"/>
      <c r="M51" s="154"/>
      <c r="N51" s="154"/>
      <c r="O51" s="353"/>
      <c r="P51" s="291"/>
    </row>
    <row r="52" spans="3:17" ht="19" customHeight="1">
      <c r="C52" s="60">
        <v>16</v>
      </c>
      <c r="D52" s="222"/>
      <c r="E52" s="234"/>
      <c r="F52" s="345"/>
      <c r="G52" s="246"/>
      <c r="H52" s="135"/>
      <c r="I52" s="329"/>
      <c r="J52" s="264"/>
      <c r="K52" s="161"/>
      <c r="L52" s="350"/>
      <c r="M52" s="264"/>
      <c r="N52" s="264"/>
      <c r="O52" s="355"/>
      <c r="P52" s="292"/>
    </row>
    <row r="53" spans="3:17" ht="20.25" customHeight="1">
      <c r="M53" s="173" t="str">
        <f>+"【"&amp;E表!$E$7&amp;"】"</f>
        <v>【富士川町上下水道課】</v>
      </c>
      <c r="N53" s="173"/>
      <c r="O53" s="173"/>
      <c r="P53" s="173"/>
      <c r="Q53" s="63"/>
    </row>
    <row r="54" spans="3:17" ht="18" customHeight="1">
      <c r="D54" s="87" t="str">
        <f>IF(B20&gt;9,"（　"&amp;DBCS(FIXED(B20,0))&amp;"　）","（ 　"&amp;DBCS(FIXED(B20,0))&amp;"　 ）")</f>
        <v>（　１６　）</v>
      </c>
      <c r="F54" s="87"/>
      <c r="G54" s="206"/>
      <c r="H54" s="87"/>
      <c r="I54" s="138"/>
      <c r="J54" s="159"/>
      <c r="K54" s="159"/>
      <c r="L54" s="138"/>
      <c r="M54" s="159"/>
      <c r="N54" s="159"/>
      <c r="O54" s="87"/>
      <c r="P54" s="87"/>
    </row>
    <row r="58" spans="3:17">
      <c r="D58" s="206"/>
      <c r="F58" s="206"/>
      <c r="G58" s="206"/>
      <c r="H58" s="206"/>
      <c r="I58" s="206"/>
      <c r="J58" s="206"/>
      <c r="K58" s="206"/>
      <c r="L58" s="206"/>
      <c r="M58" s="206"/>
      <c r="N58" s="206"/>
    </row>
    <row r="59" spans="3:17">
      <c r="D59" s="206"/>
      <c r="F59" s="206"/>
      <c r="G59" s="206"/>
      <c r="H59" s="206"/>
      <c r="I59" s="206"/>
      <c r="J59" s="206"/>
      <c r="K59" s="206"/>
      <c r="L59" s="206"/>
      <c r="M59" s="206"/>
      <c r="N59" s="206"/>
    </row>
    <row r="60" spans="3:17">
      <c r="D60" s="206"/>
      <c r="F60" s="206"/>
      <c r="G60" s="206"/>
      <c r="H60" s="206"/>
      <c r="I60" s="206"/>
      <c r="J60" s="206"/>
      <c r="K60" s="206"/>
      <c r="L60" s="206"/>
      <c r="M60" s="206"/>
      <c r="N60" s="206"/>
    </row>
    <row r="61" spans="3:17">
      <c r="D61" s="206"/>
      <c r="F61" s="206"/>
      <c r="G61" s="206"/>
      <c r="H61" s="206"/>
      <c r="I61" s="206"/>
      <c r="J61" s="206"/>
      <c r="K61" s="206"/>
      <c r="L61" s="206"/>
      <c r="M61" s="206"/>
      <c r="N61" s="206"/>
    </row>
    <row r="62" spans="3:17">
      <c r="D62" s="206"/>
      <c r="F62" s="206"/>
      <c r="G62" s="206"/>
      <c r="H62" s="206"/>
      <c r="I62" s="206"/>
      <c r="J62" s="206"/>
      <c r="K62" s="206"/>
      <c r="L62" s="206"/>
      <c r="M62" s="206"/>
      <c r="N62" s="206"/>
    </row>
    <row r="63" spans="3:17">
      <c r="D63" s="206"/>
      <c r="F63" s="206"/>
      <c r="G63" s="206"/>
      <c r="H63" s="206"/>
      <c r="I63" s="206"/>
      <c r="J63" s="206"/>
      <c r="K63" s="206"/>
      <c r="L63" s="206"/>
      <c r="M63" s="206"/>
      <c r="N63" s="206"/>
    </row>
    <row r="64" spans="3:17">
      <c r="D64" s="206"/>
      <c r="F64" s="206"/>
      <c r="G64" s="206"/>
      <c r="H64" s="206"/>
      <c r="I64" s="206"/>
      <c r="J64" s="206"/>
      <c r="K64" s="206"/>
      <c r="L64" s="206"/>
      <c r="M64" s="206"/>
      <c r="N64" s="206"/>
    </row>
    <row r="65" spans="4:14">
      <c r="D65" s="206"/>
      <c r="F65" s="206"/>
      <c r="G65" s="206"/>
      <c r="H65" s="206"/>
      <c r="I65" s="206"/>
      <c r="J65" s="206"/>
      <c r="K65" s="206"/>
      <c r="L65" s="206"/>
      <c r="M65" s="206"/>
      <c r="N65" s="206"/>
    </row>
    <row r="66" spans="4:14">
      <c r="D66" s="206"/>
      <c r="F66" s="206"/>
      <c r="G66" s="206"/>
      <c r="H66" s="206"/>
      <c r="I66" s="206"/>
      <c r="J66" s="206"/>
      <c r="K66" s="206"/>
      <c r="L66" s="206"/>
      <c r="M66" s="206"/>
      <c r="N66" s="206"/>
    </row>
    <row r="67" spans="4:14">
      <c r="D67" s="206"/>
      <c r="F67" s="206"/>
      <c r="G67" s="206"/>
      <c r="H67" s="206"/>
      <c r="I67" s="206"/>
      <c r="J67" s="206"/>
      <c r="K67" s="206"/>
      <c r="L67" s="206"/>
      <c r="M67" s="206"/>
      <c r="N67" s="206"/>
    </row>
    <row r="68" spans="4:14">
      <c r="D68" s="206"/>
      <c r="F68" s="206"/>
      <c r="G68" s="206"/>
      <c r="H68" s="206"/>
      <c r="I68" s="206"/>
      <c r="J68" s="206"/>
      <c r="K68" s="206"/>
      <c r="L68" s="206"/>
      <c r="M68" s="206"/>
      <c r="N68" s="206"/>
    </row>
    <row r="69" spans="4:14">
      <c r="D69" s="206"/>
      <c r="F69" s="206"/>
      <c r="G69" s="206"/>
      <c r="H69" s="206"/>
      <c r="I69" s="206"/>
      <c r="J69" s="206"/>
      <c r="K69" s="206"/>
      <c r="L69" s="206"/>
      <c r="M69" s="206"/>
      <c r="N69" s="206"/>
    </row>
    <row r="70" spans="4:14">
      <c r="D70" s="206"/>
      <c r="F70" s="206"/>
      <c r="G70" s="206"/>
      <c r="H70" s="206"/>
      <c r="I70" s="206"/>
      <c r="J70" s="206"/>
      <c r="K70" s="206"/>
      <c r="L70" s="206"/>
      <c r="M70" s="206"/>
      <c r="N70" s="206"/>
    </row>
    <row r="71" spans="4:14">
      <c r="D71" s="206"/>
      <c r="F71" s="206"/>
      <c r="G71" s="206"/>
      <c r="H71" s="206"/>
      <c r="I71" s="206"/>
      <c r="J71" s="206"/>
      <c r="K71" s="206"/>
      <c r="L71" s="206"/>
      <c r="M71" s="206"/>
      <c r="N71" s="206"/>
    </row>
    <row r="72" spans="4:14">
      <c r="D72" s="206"/>
      <c r="F72" s="206"/>
      <c r="G72" s="206"/>
      <c r="H72" s="206"/>
      <c r="I72" s="206"/>
      <c r="J72" s="206"/>
      <c r="K72" s="206"/>
      <c r="L72" s="206"/>
      <c r="M72" s="206"/>
      <c r="N72" s="206"/>
    </row>
  </sheetData>
  <mergeCells count="11">
    <mergeCell ref="M5:N5"/>
    <mergeCell ref="D14:E14"/>
    <mergeCell ref="O15:P15"/>
    <mergeCell ref="F18:G18"/>
    <mergeCell ref="M53:P53"/>
    <mergeCell ref="I19:I20"/>
    <mergeCell ref="J19:J20"/>
    <mergeCell ref="K19:K20"/>
    <mergeCell ref="L19:L20"/>
    <mergeCell ref="M19:M20"/>
    <mergeCell ref="N19:N20"/>
  </mergeCells>
  <phoneticPr fontId="60"/>
  <printOptions horizontalCentered="1" verticalCentered="1"/>
  <pageMargins left="0" right="0" top="0.59055118110236227" bottom="0" header="0" footer="0"/>
  <pageSetup paperSize="9" scale="67" fitToWidth="1" fitToHeight="1" orientation="landscape" usePrinterDefaults="1" horizontalDpi="300" verticalDpi="300" r:id="rId1"/>
  <headerFooter alignWithMargins="0"/>
  <colBreaks count="1" manualBreakCount="1">
    <brk id="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2:Q54"/>
  <sheetViews>
    <sheetView topLeftCell="A11" workbookViewId="0">
      <selection activeCell="K15" sqref="K15"/>
    </sheetView>
  </sheetViews>
  <sheetFormatPr defaultColWidth="8.78515625" defaultRowHeight="17.25"/>
  <cols>
    <col min="1" max="1" width="7.7109375" style="60" customWidth="1"/>
    <col min="2" max="2" width="10.7109375" style="60" customWidth="1"/>
    <col min="3" max="3" width="4.7109375" style="60" customWidth="1"/>
    <col min="4" max="4" width="7.7109375" style="87" customWidth="1"/>
    <col min="5" max="5" width="21.7109375" style="206" customWidth="1"/>
    <col min="6" max="6" width="0.92578125" style="60" customWidth="1"/>
    <col min="7" max="7" width="21.2109375" style="108" customWidth="1"/>
    <col min="8" max="8" width="5.7109375" style="60" customWidth="1"/>
    <col min="9" max="9" width="9.7109375" style="61" customWidth="1"/>
    <col min="10" max="11" width="12.7109375" style="62" customWidth="1"/>
    <col min="12" max="12" width="9.7109375" style="61" customWidth="1"/>
    <col min="13" max="14" width="12.7109375" style="62" customWidth="1"/>
    <col min="15" max="15" width="20.7109375" style="60" customWidth="1"/>
    <col min="16" max="16" width="5.7109375" style="60" customWidth="1"/>
    <col min="17" max="17" width="1.7109375" style="60" customWidth="1"/>
    <col min="18" max="16384" width="8.78515625" style="60"/>
  </cols>
  <sheetData>
    <row r="2" spans="1:17">
      <c r="D2" s="87" t="s">
        <v>25</v>
      </c>
      <c r="J2" s="159"/>
      <c r="K2" s="159"/>
      <c r="M2" s="204"/>
      <c r="P2" s="159"/>
      <c r="Q2" s="159"/>
    </row>
    <row r="3" spans="1:17">
      <c r="D3" s="87" t="s">
        <v>48</v>
      </c>
      <c r="J3" s="204"/>
      <c r="K3" s="204"/>
      <c r="M3" s="275"/>
      <c r="P3" s="62"/>
      <c r="Q3" s="62"/>
    </row>
    <row r="4" spans="1:17">
      <c r="D4" s="87" t="s">
        <v>28</v>
      </c>
      <c r="I4" s="248"/>
      <c r="P4" s="62"/>
      <c r="Q4" s="62"/>
    </row>
    <row r="5" spans="1:17">
      <c r="J5" s="159"/>
      <c r="K5" s="159"/>
      <c r="M5" s="204"/>
      <c r="N5" s="204"/>
      <c r="P5" s="62"/>
      <c r="Q5" s="62"/>
    </row>
    <row r="6" spans="1:17">
      <c r="J6" s="204"/>
      <c r="K6" s="204"/>
      <c r="P6" s="62"/>
      <c r="Q6" s="62"/>
    </row>
    <row r="7" spans="1:17">
      <c r="I7" s="248"/>
      <c r="J7" s="260"/>
      <c r="K7" s="252"/>
      <c r="P7" s="62"/>
      <c r="Q7" s="62"/>
    </row>
    <row r="8" spans="1:17">
      <c r="J8" s="260"/>
      <c r="K8" s="252"/>
      <c r="P8" s="62"/>
      <c r="Q8" s="62"/>
    </row>
    <row r="9" spans="1:17" ht="25" customHeight="1">
      <c r="D9" s="87" t="s">
        <v>79</v>
      </c>
    </row>
    <row r="10" spans="1:17" ht="25" customHeight="1">
      <c r="D10" s="208" t="s">
        <v>132</v>
      </c>
      <c r="E10" s="224"/>
    </row>
    <row r="11" spans="1:17" ht="20.25" customHeight="1"/>
    <row r="12" spans="1:17" ht="27" customHeight="1">
      <c r="D12" s="209" t="str">
        <f>+" "&amp;$D$10&amp;" 　　内訳書 "</f>
        <v xml:space="preserve"> 積上技術管理費 　　内訳書 </v>
      </c>
      <c r="F12" s="87"/>
      <c r="G12" s="206"/>
      <c r="H12" s="87"/>
      <c r="I12" s="138"/>
      <c r="J12" s="159"/>
      <c r="K12" s="159"/>
      <c r="L12" s="138"/>
      <c r="M12" s="159"/>
      <c r="N12" s="159"/>
      <c r="O12" s="87"/>
      <c r="P12" s="87"/>
    </row>
    <row r="13" spans="1:17" ht="15" customHeight="1"/>
    <row r="14" spans="1:17" ht="18" customHeight="1">
      <c r="D14" s="210" t="str">
        <f>+B16&amp;"内訳明細書"</f>
        <v>技術管理費内訳明細書</v>
      </c>
      <c r="E14" s="60"/>
    </row>
    <row r="15" spans="1:17" ht="18" customHeight="1">
      <c r="B15" s="63" t="s">
        <v>41</v>
      </c>
      <c r="O15" s="277" t="str">
        <f>$B$16&amp;"－"&amp;DBCS(FIXED(B17,0))&amp;" "</f>
        <v xml:space="preserve">技術管理費－１ </v>
      </c>
      <c r="P15" s="277"/>
    </row>
    <row r="16" spans="1:17" ht="18" customHeight="1">
      <c r="A16" s="85" t="s">
        <v>84</v>
      </c>
      <c r="B16" s="207" t="s">
        <v>94</v>
      </c>
      <c r="D16" s="211"/>
      <c r="E16" s="225"/>
      <c r="F16" s="98"/>
      <c r="G16" s="240"/>
      <c r="H16" s="129"/>
      <c r="I16" s="137"/>
      <c r="J16" s="261"/>
      <c r="K16" s="261"/>
      <c r="L16" s="268"/>
      <c r="M16" s="261"/>
      <c r="N16" s="151"/>
      <c r="O16" s="129"/>
      <c r="P16" s="179"/>
    </row>
    <row r="17" spans="1:17" ht="18" customHeight="1">
      <c r="A17" s="85" t="s">
        <v>84</v>
      </c>
      <c r="B17" s="207">
        <v>1</v>
      </c>
      <c r="D17" s="212"/>
      <c r="E17" s="226"/>
      <c r="F17" s="99"/>
      <c r="G17" s="241"/>
      <c r="H17" s="130"/>
      <c r="I17" s="138" t="s">
        <v>104</v>
      </c>
      <c r="J17" s="159"/>
      <c r="K17" s="152"/>
      <c r="L17" s="138" t="s">
        <v>105</v>
      </c>
      <c r="M17" s="159"/>
      <c r="N17" s="152"/>
      <c r="O17" s="130"/>
      <c r="P17" s="291" t="s">
        <v>6</v>
      </c>
    </row>
    <row r="18" spans="1:17" ht="18" customHeight="1">
      <c r="D18" s="212" t="s">
        <v>70</v>
      </c>
      <c r="E18" s="226" t="s">
        <v>86</v>
      </c>
      <c r="F18" s="100" t="s">
        <v>54</v>
      </c>
      <c r="G18" s="119"/>
      <c r="H18" s="131" t="s">
        <v>8</v>
      </c>
      <c r="I18" s="139"/>
      <c r="J18" s="356"/>
      <c r="K18" s="356"/>
      <c r="L18" s="139"/>
      <c r="M18" s="356"/>
      <c r="N18" s="153"/>
      <c r="O18" s="278" t="s">
        <v>3</v>
      </c>
      <c r="P18" s="291" t="s">
        <v>44</v>
      </c>
      <c r="Q18" s="296"/>
    </row>
    <row r="19" spans="1:17" ht="18" customHeight="1">
      <c r="B19" s="63" t="s">
        <v>46</v>
      </c>
      <c r="D19" s="212"/>
      <c r="E19" s="226"/>
      <c r="F19" s="99"/>
      <c r="G19" s="241"/>
      <c r="H19" s="130"/>
      <c r="I19" s="140" t="s">
        <v>9</v>
      </c>
      <c r="J19" s="146" t="s">
        <v>17</v>
      </c>
      <c r="K19" s="146" t="s">
        <v>23</v>
      </c>
      <c r="L19" s="140" t="s">
        <v>9</v>
      </c>
      <c r="M19" s="146" t="s">
        <v>17</v>
      </c>
      <c r="N19" s="146" t="s">
        <v>23</v>
      </c>
      <c r="O19" s="130"/>
      <c r="P19" s="291" t="s">
        <v>77</v>
      </c>
      <c r="Q19" s="296"/>
    </row>
    <row r="20" spans="1:17" ht="18" customHeight="1">
      <c r="A20" s="85" t="s">
        <v>84</v>
      </c>
      <c r="B20" s="207">
        <f>'④交通誘導員'!B20+1</f>
        <v>17</v>
      </c>
      <c r="D20" s="213"/>
      <c r="E20" s="227"/>
      <c r="F20" s="101"/>
      <c r="G20" s="242"/>
      <c r="H20" s="132"/>
      <c r="I20" s="249"/>
      <c r="J20" s="249"/>
      <c r="K20" s="249"/>
      <c r="L20" s="249"/>
      <c r="M20" s="249"/>
      <c r="N20" s="249"/>
      <c r="O20" s="132"/>
      <c r="P20" s="182"/>
      <c r="Q20" s="296"/>
    </row>
    <row r="21" spans="1:17" ht="19" customHeight="1">
      <c r="D21" s="214"/>
      <c r="E21" s="228"/>
      <c r="F21" s="236"/>
      <c r="G21" s="241" t="s">
        <v>18</v>
      </c>
      <c r="H21" s="131"/>
      <c r="I21" s="248"/>
      <c r="J21" s="154"/>
      <c r="K21" s="156"/>
      <c r="L21" s="271"/>
      <c r="M21" s="154"/>
      <c r="N21" s="154"/>
      <c r="O21" s="279"/>
      <c r="P21" s="291"/>
    </row>
    <row r="22" spans="1:17" ht="19" customHeight="1">
      <c r="C22" s="60">
        <v>1</v>
      </c>
      <c r="D22" s="215"/>
      <c r="E22" s="232" t="s">
        <v>193</v>
      </c>
      <c r="F22" s="325"/>
      <c r="G22" s="243" t="s">
        <v>177</v>
      </c>
      <c r="H22" s="133" t="s">
        <v>100</v>
      </c>
      <c r="I22" s="258">
        <v>94.8</v>
      </c>
      <c r="J22" s="262" t="s">
        <v>162</v>
      </c>
      <c r="K22" s="155" t="s">
        <v>162</v>
      </c>
      <c r="L22" s="272"/>
      <c r="M22" s="262"/>
      <c r="N22" s="262"/>
      <c r="O22" s="280"/>
      <c r="P22" s="292" t="s">
        <v>162</v>
      </c>
    </row>
    <row r="23" spans="1:17" ht="19" customHeight="1">
      <c r="D23" s="212"/>
      <c r="E23" s="226"/>
      <c r="F23" s="236"/>
      <c r="G23" s="241"/>
      <c r="H23" s="131"/>
      <c r="I23" s="248"/>
      <c r="J23" s="357"/>
      <c r="K23" s="156"/>
      <c r="L23" s="271"/>
      <c r="M23" s="154"/>
      <c r="N23" s="154"/>
      <c r="O23" s="281"/>
      <c r="P23" s="359"/>
    </row>
    <row r="24" spans="1:17" ht="19" customHeight="1">
      <c r="C24" s="60">
        <v>2</v>
      </c>
      <c r="D24" s="215"/>
      <c r="E24" s="232"/>
      <c r="F24" s="325"/>
      <c r="G24" s="243"/>
      <c r="H24" s="133"/>
      <c r="I24" s="258"/>
      <c r="J24" s="358"/>
      <c r="K24" s="155"/>
      <c r="L24" s="272"/>
      <c r="M24" s="262"/>
      <c r="N24" s="262"/>
      <c r="O24" s="352"/>
      <c r="P24" s="360"/>
    </row>
    <row r="25" spans="1:17" ht="19" customHeight="1">
      <c r="B25" s="85"/>
      <c r="D25" s="212"/>
      <c r="E25" s="233"/>
      <c r="F25" s="100"/>
      <c r="G25" s="245"/>
      <c r="H25" s="131"/>
      <c r="I25" s="248"/>
      <c r="J25" s="154"/>
      <c r="K25" s="156"/>
      <c r="L25" s="271"/>
      <c r="M25" s="154"/>
      <c r="N25" s="154"/>
      <c r="O25" s="281"/>
      <c r="P25" s="359"/>
    </row>
    <row r="26" spans="1:17" ht="19" customHeight="1">
      <c r="A26" s="85"/>
      <c r="C26" s="60">
        <v>3</v>
      </c>
      <c r="D26" s="221"/>
      <c r="E26" s="229" t="s">
        <v>186</v>
      </c>
      <c r="F26" s="237"/>
      <c r="G26" s="346"/>
      <c r="H26" s="133"/>
      <c r="I26" s="255"/>
      <c r="J26" s="262"/>
      <c r="K26" s="155" t="s">
        <v>162</v>
      </c>
      <c r="L26" s="272"/>
      <c r="M26" s="262"/>
      <c r="N26" s="262"/>
      <c r="O26" s="352"/>
      <c r="P26" s="360"/>
    </row>
    <row r="27" spans="1:17" ht="19" customHeight="1">
      <c r="B27" s="85"/>
      <c r="D27" s="212"/>
      <c r="E27" s="226"/>
      <c r="F27" s="236"/>
      <c r="G27" s="241"/>
      <c r="H27" s="131"/>
      <c r="I27" s="248"/>
      <c r="J27" s="357"/>
      <c r="K27" s="156"/>
      <c r="L27" s="271"/>
      <c r="M27" s="154"/>
      <c r="N27" s="154"/>
      <c r="O27" s="353"/>
      <c r="P27" s="291"/>
    </row>
    <row r="28" spans="1:17" ht="19" customHeight="1">
      <c r="A28" s="85"/>
      <c r="C28" s="60">
        <v>4</v>
      </c>
      <c r="D28" s="221"/>
      <c r="E28" s="229"/>
      <c r="F28" s="325"/>
      <c r="G28" s="243"/>
      <c r="H28" s="133"/>
      <c r="I28" s="258"/>
      <c r="J28" s="358"/>
      <c r="K28" s="155" t="str">
        <f>IF(I28="","",INT(I28*J28))</f>
        <v/>
      </c>
      <c r="L28" s="272"/>
      <c r="M28" s="262"/>
      <c r="N28" s="262"/>
      <c r="O28" s="354"/>
      <c r="P28" s="292"/>
    </row>
    <row r="29" spans="1:17" ht="19" customHeight="1">
      <c r="B29" s="85"/>
      <c r="D29" s="212"/>
      <c r="E29" s="226"/>
      <c r="F29" s="236"/>
      <c r="G29" s="241"/>
      <c r="H29" s="131"/>
      <c r="I29" s="248"/>
      <c r="J29" s="357"/>
      <c r="K29" s="156"/>
      <c r="L29" s="271"/>
      <c r="M29" s="154"/>
      <c r="N29" s="154"/>
      <c r="O29" s="353"/>
      <c r="P29" s="291"/>
    </row>
    <row r="30" spans="1:17" ht="19" customHeight="1">
      <c r="A30" s="85"/>
      <c r="C30" s="60">
        <v>5</v>
      </c>
      <c r="D30" s="221"/>
      <c r="E30" s="229"/>
      <c r="F30" s="325"/>
      <c r="G30" s="243"/>
      <c r="H30" s="133"/>
      <c r="I30" s="258"/>
      <c r="J30" s="358"/>
      <c r="K30" s="155" t="str">
        <f>IF(I30="","",INT(I30*J30))</f>
        <v/>
      </c>
      <c r="L30" s="272"/>
      <c r="M30" s="262"/>
      <c r="N30" s="262"/>
      <c r="O30" s="354"/>
      <c r="P30" s="292"/>
    </row>
    <row r="31" spans="1:17" ht="19" customHeight="1">
      <c r="D31" s="212"/>
      <c r="E31" s="226"/>
      <c r="F31" s="236"/>
      <c r="G31" s="241"/>
      <c r="H31" s="131"/>
      <c r="I31" s="248"/>
      <c r="J31" s="154"/>
      <c r="K31" s="156"/>
      <c r="L31" s="271"/>
      <c r="M31" s="154"/>
      <c r="N31" s="154"/>
      <c r="O31" s="353"/>
      <c r="P31" s="291"/>
    </row>
    <row r="32" spans="1:17" ht="19" customHeight="1">
      <c r="C32" s="60">
        <v>6</v>
      </c>
      <c r="D32" s="221"/>
      <c r="E32" s="229"/>
      <c r="F32" s="325"/>
      <c r="G32" s="243"/>
      <c r="H32" s="133"/>
      <c r="I32" s="258"/>
      <c r="J32" s="262"/>
      <c r="K32" s="155"/>
      <c r="L32" s="272"/>
      <c r="M32" s="262"/>
      <c r="N32" s="262"/>
      <c r="O32" s="354"/>
      <c r="P32" s="292"/>
    </row>
    <row r="33" spans="3:16" ht="19" customHeight="1">
      <c r="D33" s="212"/>
      <c r="E33" s="226"/>
      <c r="F33" s="236"/>
      <c r="G33" s="241"/>
      <c r="H33" s="131"/>
      <c r="I33" s="248"/>
      <c r="J33" s="154"/>
      <c r="K33" s="156"/>
      <c r="L33" s="271"/>
      <c r="M33" s="154"/>
      <c r="N33" s="154"/>
      <c r="O33" s="353"/>
      <c r="P33" s="291"/>
    </row>
    <row r="34" spans="3:16" ht="19" customHeight="1">
      <c r="C34" s="60">
        <v>7</v>
      </c>
      <c r="D34" s="221"/>
      <c r="E34" s="229"/>
      <c r="F34" s="325"/>
      <c r="G34" s="243"/>
      <c r="H34" s="133"/>
      <c r="I34" s="258"/>
      <c r="J34" s="262"/>
      <c r="K34" s="155"/>
      <c r="L34" s="272"/>
      <c r="M34" s="262"/>
      <c r="N34" s="262"/>
      <c r="O34" s="354"/>
      <c r="P34" s="292"/>
    </row>
    <row r="35" spans="3:16" ht="19" customHeight="1">
      <c r="D35" s="212"/>
      <c r="E35" s="226"/>
      <c r="F35" s="236"/>
      <c r="G35" s="241"/>
      <c r="H35" s="131"/>
      <c r="I35" s="248"/>
      <c r="J35" s="154"/>
      <c r="K35" s="156"/>
      <c r="L35" s="271"/>
      <c r="M35" s="154"/>
      <c r="N35" s="154"/>
      <c r="O35" s="353"/>
      <c r="P35" s="291"/>
    </row>
    <row r="36" spans="3:16" ht="19" customHeight="1">
      <c r="C36" s="60">
        <v>8</v>
      </c>
      <c r="D36" s="221"/>
      <c r="E36" s="229"/>
      <c r="F36" s="325"/>
      <c r="G36" s="243"/>
      <c r="H36" s="133"/>
      <c r="I36" s="258"/>
      <c r="J36" s="262"/>
      <c r="K36" s="155"/>
      <c r="L36" s="272"/>
      <c r="M36" s="262"/>
      <c r="N36" s="262"/>
      <c r="O36" s="354"/>
      <c r="P36" s="292"/>
    </row>
    <row r="37" spans="3:16" ht="19" customHeight="1">
      <c r="D37" s="212"/>
      <c r="E37" s="226"/>
      <c r="F37" s="236"/>
      <c r="G37" s="241"/>
      <c r="H37" s="131"/>
      <c r="I37" s="248"/>
      <c r="J37" s="154"/>
      <c r="K37" s="156"/>
      <c r="L37" s="271"/>
      <c r="M37" s="154"/>
      <c r="N37" s="156"/>
      <c r="O37" s="353"/>
      <c r="P37" s="291"/>
    </row>
    <row r="38" spans="3:16" ht="19" customHeight="1">
      <c r="C38" s="60">
        <v>9</v>
      </c>
      <c r="D38" s="344"/>
      <c r="E38" s="229"/>
      <c r="F38" s="325"/>
      <c r="G38" s="243"/>
      <c r="H38" s="133"/>
      <c r="I38" s="258"/>
      <c r="J38" s="262"/>
      <c r="K38" s="155"/>
      <c r="L38" s="272"/>
      <c r="M38" s="262"/>
      <c r="N38" s="262"/>
      <c r="O38" s="354"/>
      <c r="P38" s="292"/>
    </row>
    <row r="39" spans="3:16" ht="19" customHeight="1">
      <c r="D39" s="212"/>
      <c r="E39" s="226"/>
      <c r="F39" s="236"/>
      <c r="G39" s="241"/>
      <c r="H39" s="131"/>
      <c r="I39" s="248"/>
      <c r="J39" s="154"/>
      <c r="K39" s="156"/>
      <c r="L39" s="271"/>
      <c r="M39" s="154"/>
      <c r="N39" s="154"/>
      <c r="O39" s="353"/>
      <c r="P39" s="291"/>
    </row>
    <row r="40" spans="3:16" ht="19" customHeight="1">
      <c r="C40" s="60">
        <v>10</v>
      </c>
      <c r="D40" s="344"/>
      <c r="E40" s="229"/>
      <c r="F40" s="325"/>
      <c r="G40" s="243"/>
      <c r="H40" s="133"/>
      <c r="I40" s="258"/>
      <c r="J40" s="262"/>
      <c r="K40" s="155"/>
      <c r="L40" s="272"/>
      <c r="M40" s="262"/>
      <c r="N40" s="262"/>
      <c r="O40" s="354"/>
      <c r="P40" s="292"/>
    </row>
    <row r="41" spans="3:16" ht="19" customHeight="1">
      <c r="D41" s="212"/>
      <c r="E41" s="226"/>
      <c r="F41" s="236"/>
      <c r="G41" s="241"/>
      <c r="H41" s="131"/>
      <c r="I41" s="248"/>
      <c r="J41" s="154"/>
      <c r="K41" s="156"/>
      <c r="L41" s="271"/>
      <c r="M41" s="154"/>
      <c r="N41" s="154"/>
      <c r="O41" s="281"/>
      <c r="P41" s="291"/>
    </row>
    <row r="42" spans="3:16" ht="19" customHeight="1">
      <c r="C42" s="60">
        <v>11</v>
      </c>
      <c r="D42" s="344"/>
      <c r="E42" s="229"/>
      <c r="F42" s="325"/>
      <c r="G42" s="243"/>
      <c r="H42" s="133"/>
      <c r="I42" s="258"/>
      <c r="J42" s="262"/>
      <c r="K42" s="155"/>
      <c r="L42" s="272"/>
      <c r="M42" s="262"/>
      <c r="N42" s="262"/>
      <c r="O42" s="352"/>
      <c r="P42" s="292"/>
    </row>
    <row r="43" spans="3:16" ht="19" customHeight="1">
      <c r="D43" s="212"/>
      <c r="E43" s="226"/>
      <c r="F43" s="236"/>
      <c r="G43" s="241"/>
      <c r="H43" s="131"/>
      <c r="I43" s="248"/>
      <c r="J43" s="154"/>
      <c r="K43" s="156"/>
      <c r="L43" s="271"/>
      <c r="M43" s="154"/>
      <c r="N43" s="154"/>
      <c r="O43" s="353"/>
      <c r="P43" s="291"/>
    </row>
    <row r="44" spans="3:16" ht="19" customHeight="1">
      <c r="C44" s="60">
        <v>12</v>
      </c>
      <c r="D44" s="221"/>
      <c r="E44" s="229"/>
      <c r="F44" s="325"/>
      <c r="G44" s="243"/>
      <c r="H44" s="133"/>
      <c r="I44" s="258"/>
      <c r="J44" s="262"/>
      <c r="K44" s="155"/>
      <c r="L44" s="272"/>
      <c r="M44" s="262"/>
      <c r="N44" s="262"/>
      <c r="O44" s="354"/>
      <c r="P44" s="292"/>
    </row>
    <row r="45" spans="3:16" ht="19" customHeight="1">
      <c r="D45" s="212"/>
      <c r="E45" s="226"/>
      <c r="F45" s="236"/>
      <c r="G45" s="241"/>
      <c r="H45" s="131"/>
      <c r="I45" s="248"/>
      <c r="J45" s="154"/>
      <c r="K45" s="156"/>
      <c r="L45" s="271"/>
      <c r="M45" s="154"/>
      <c r="N45" s="154"/>
      <c r="O45" s="353"/>
      <c r="P45" s="291"/>
    </row>
    <row r="46" spans="3:16" ht="19" customHeight="1">
      <c r="C46" s="60">
        <v>13</v>
      </c>
      <c r="D46" s="221"/>
      <c r="E46" s="229"/>
      <c r="F46" s="325"/>
      <c r="G46" s="243"/>
      <c r="H46" s="133"/>
      <c r="I46" s="258"/>
      <c r="J46" s="262"/>
      <c r="K46" s="155"/>
      <c r="L46" s="272"/>
      <c r="M46" s="262"/>
      <c r="N46" s="262"/>
      <c r="O46" s="354"/>
      <c r="P46" s="292"/>
    </row>
    <row r="47" spans="3:16" ht="19" customHeight="1">
      <c r="D47" s="212"/>
      <c r="E47" s="226"/>
      <c r="F47" s="236"/>
      <c r="G47" s="241"/>
      <c r="H47" s="131"/>
      <c r="I47" s="248"/>
      <c r="J47" s="154"/>
      <c r="K47" s="156"/>
      <c r="L47" s="271"/>
      <c r="M47" s="154"/>
      <c r="N47" s="154"/>
      <c r="O47" s="281"/>
      <c r="P47" s="291"/>
    </row>
    <row r="48" spans="3:16" ht="19" customHeight="1">
      <c r="C48" s="60">
        <v>14</v>
      </c>
      <c r="D48" s="215"/>
      <c r="E48" s="229"/>
      <c r="F48" s="325"/>
      <c r="G48" s="243"/>
      <c r="H48" s="133"/>
      <c r="I48" s="258"/>
      <c r="J48" s="262"/>
      <c r="K48" s="155"/>
      <c r="L48" s="272"/>
      <c r="M48" s="262"/>
      <c r="N48" s="262"/>
      <c r="O48" s="352"/>
      <c r="P48" s="292"/>
    </row>
    <row r="49" spans="3:17" ht="19" customHeight="1">
      <c r="D49" s="212"/>
      <c r="E49" s="226"/>
      <c r="F49" s="236"/>
      <c r="G49" s="348"/>
      <c r="H49" s="131"/>
      <c r="I49" s="248"/>
      <c r="J49" s="154"/>
      <c r="K49" s="156"/>
      <c r="L49" s="271"/>
      <c r="M49" s="154"/>
      <c r="N49" s="154"/>
      <c r="O49" s="353"/>
      <c r="P49" s="291"/>
    </row>
    <row r="50" spans="3:17" ht="19" customHeight="1">
      <c r="C50" s="60">
        <v>15</v>
      </c>
      <c r="D50" s="221"/>
      <c r="E50" s="229"/>
      <c r="F50" s="325"/>
      <c r="G50" s="243"/>
      <c r="H50" s="133"/>
      <c r="I50" s="258"/>
      <c r="J50" s="262"/>
      <c r="K50" s="155"/>
      <c r="L50" s="349"/>
      <c r="M50" s="262"/>
      <c r="N50" s="262"/>
      <c r="O50" s="354"/>
      <c r="P50" s="292"/>
    </row>
    <row r="51" spans="3:17" ht="19" customHeight="1">
      <c r="D51" s="212"/>
      <c r="E51" s="226"/>
      <c r="F51" s="236"/>
      <c r="G51" s="347"/>
      <c r="H51" s="131"/>
      <c r="I51" s="248"/>
      <c r="J51" s="154"/>
      <c r="K51" s="156"/>
      <c r="L51" s="271"/>
      <c r="M51" s="154"/>
      <c r="N51" s="154"/>
      <c r="O51" s="353"/>
      <c r="P51" s="291"/>
    </row>
    <row r="52" spans="3:17" ht="19" customHeight="1">
      <c r="C52" s="60">
        <v>16</v>
      </c>
      <c r="D52" s="222"/>
      <c r="E52" s="234"/>
      <c r="F52" s="345"/>
      <c r="G52" s="246"/>
      <c r="H52" s="135"/>
      <c r="I52" s="329"/>
      <c r="J52" s="264"/>
      <c r="K52" s="161"/>
      <c r="L52" s="350"/>
      <c r="M52" s="264"/>
      <c r="N52" s="264"/>
      <c r="O52" s="355"/>
      <c r="P52" s="292"/>
    </row>
    <row r="53" spans="3:17" ht="20.25" customHeight="1">
      <c r="M53" s="173" t="str">
        <f>+"【"&amp;E表!$E$7&amp;"】"</f>
        <v>【富士川町上下水道課】</v>
      </c>
      <c r="N53" s="173"/>
      <c r="O53" s="173"/>
      <c r="P53" s="173"/>
      <c r="Q53" s="63"/>
    </row>
    <row r="54" spans="3:17" ht="18" customHeight="1">
      <c r="D54" s="87" t="str">
        <f>IF(B20&gt;9,"（　"&amp;DBCS(FIXED(B20,0))&amp;"　）","（ 　"&amp;DBCS(FIXED(B20,0))&amp;"　 ）")</f>
        <v>（　１７　）</v>
      </c>
      <c r="F54" s="87"/>
      <c r="G54" s="206"/>
      <c r="H54" s="87"/>
      <c r="I54" s="138"/>
      <c r="J54" s="159"/>
      <c r="K54" s="159"/>
      <c r="L54" s="138"/>
      <c r="M54" s="159"/>
      <c r="N54" s="159"/>
      <c r="O54" s="87"/>
      <c r="P54" s="87"/>
    </row>
  </sheetData>
  <mergeCells count="11">
    <mergeCell ref="M5:N5"/>
    <mergeCell ref="D14:E14"/>
    <mergeCell ref="O15:P15"/>
    <mergeCell ref="F18:G18"/>
    <mergeCell ref="M53:P53"/>
    <mergeCell ref="I19:I20"/>
    <mergeCell ref="J19:J20"/>
    <mergeCell ref="K19:K20"/>
    <mergeCell ref="L19:L20"/>
    <mergeCell ref="M19:M20"/>
    <mergeCell ref="N19:N20"/>
  </mergeCells>
  <phoneticPr fontId="60"/>
  <printOptions horizontalCentered="1" verticalCentered="1"/>
  <pageMargins left="0" right="0" top="0.78740157480314965" bottom="0" header="0" footer="0"/>
  <pageSetup paperSize="9" scale="65" fitToWidth="1" fitToHeight="1" orientation="landscape" usePrinterDefaults="1" blackAndWhite="1" horizontalDpi="300" verticalDpi="300" r:id="rId1"/>
  <headerFooter alignWithMargins="0"/>
  <colBreaks count="1" manualBreakCount="1">
    <brk id="3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設計書（鑑） (金抜き)</vt:lpstr>
      <vt:lpstr>E表</vt:lpstr>
      <vt:lpstr>①配水管布設工事75</vt:lpstr>
      <vt:lpstr>②仮設管工事50，20，13</vt:lpstr>
      <vt:lpstr>③給水管工事20</vt:lpstr>
      <vt:lpstr>④交通誘導員</vt:lpstr>
      <vt:lpstr>技術管理費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大沢 篤郎</dc:creator>
  <cp:lastModifiedBy> </cp:lastModifiedBy>
  <cp:lastPrinted>2025-10-28T01:30:02Z</cp:lastPrinted>
  <dcterms:created xsi:type="dcterms:W3CDTF">2002-03-25T08:12:44Z</dcterms:created>
  <dcterms:modified xsi:type="dcterms:W3CDTF">2026-09-04T02:27:51Z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2026-09-04T02:27:51Z</vt:filetime>
  </property>
</Properties>
</file>